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5520" tabRatio="880" activeTab="0"/>
  </bookViews>
  <sheets>
    <sheet name="Introduction" sheetId="1" r:id="rId1"/>
    <sheet name="Start Here!" sheetId="2" r:id="rId2"/>
    <sheet name="Calculation Instructions" sheetId="3" r:id="rId3"/>
    <sheet name="Step #1" sheetId="4" r:id="rId4"/>
    <sheet name="Step #2" sheetId="5" r:id="rId5"/>
    <sheet name="Step #3" sheetId="6" r:id="rId6"/>
    <sheet name="Finished !" sheetId="7" r:id="rId7"/>
    <sheet name="WSC Default Emission Factors" sheetId="8" r:id="rId8"/>
    <sheet name="Equations" sheetId="9" r:id="rId9"/>
    <sheet name="Revision Sheet" sheetId="10" state="hidden" r:id="rId10"/>
  </sheets>
  <definedNames>
    <definedName name="_xlnm.Print_Area" localSheetId="2">'Calculation Instructions'!$A$3:$F$19</definedName>
    <definedName name="_xlnm.Print_Area" localSheetId="6">'Finished !'!$A$1:$G$22</definedName>
    <definedName name="_xlnm.Print_Area" localSheetId="7">'WSC Default Emission Factors'!$A$1:$G$18</definedName>
  </definedNames>
  <calcPr fullCalcOnLoad="1"/>
</workbook>
</file>

<file path=xl/comments4.xml><?xml version="1.0" encoding="utf-8"?>
<comments xmlns="http://schemas.openxmlformats.org/spreadsheetml/2006/main">
  <authors>
    <author>dharman</author>
  </authors>
  <commentList>
    <comment ref="D3" authorId="0">
      <text>
        <r>
          <rPr>
            <b/>
            <sz val="8"/>
            <rFont val="Tahoma"/>
            <family val="0"/>
          </rPr>
          <t>Default values set in Rev.0 of WSC agreement</t>
        </r>
      </text>
    </comment>
  </commentList>
</comments>
</file>

<file path=xl/comments5.xml><?xml version="1.0" encoding="utf-8"?>
<comments xmlns="http://schemas.openxmlformats.org/spreadsheetml/2006/main">
  <authors>
    <author>dharman</author>
  </authors>
  <commentList>
    <comment ref="D3" authorId="0">
      <text>
        <r>
          <rPr>
            <b/>
            <sz val="8"/>
            <rFont val="Tahoma"/>
            <family val="0"/>
          </rPr>
          <t>Default values set in Rev.0 of WSC agreement</t>
        </r>
      </text>
    </comment>
    <comment ref="F3" authorId="0">
      <text>
        <r>
          <rPr>
            <b/>
            <sz val="8"/>
            <rFont val="Tahoma"/>
            <family val="0"/>
          </rPr>
          <t>Only needed for C</t>
        </r>
        <r>
          <rPr>
            <b/>
            <vertAlign val="subscript"/>
            <sz val="8"/>
            <rFont val="Tahoma"/>
            <family val="2"/>
          </rPr>
          <t>2</t>
        </r>
        <r>
          <rPr>
            <b/>
            <sz val="8"/>
            <rFont val="Tahoma"/>
            <family val="0"/>
          </rPr>
          <t>F</t>
        </r>
        <r>
          <rPr>
            <b/>
            <vertAlign val="subscript"/>
            <sz val="8"/>
            <rFont val="Tahoma"/>
            <family val="2"/>
          </rPr>
          <t>6</t>
        </r>
        <r>
          <rPr>
            <b/>
            <sz val="8"/>
            <rFont val="Tahoma"/>
            <family val="0"/>
          </rPr>
          <t xml:space="preserve"> and C</t>
        </r>
        <r>
          <rPr>
            <b/>
            <vertAlign val="subscript"/>
            <sz val="8"/>
            <rFont val="Tahoma"/>
            <family val="2"/>
          </rPr>
          <t>3</t>
        </r>
        <r>
          <rPr>
            <b/>
            <sz val="8"/>
            <rFont val="Tahoma"/>
            <family val="0"/>
          </rPr>
          <t>F</t>
        </r>
        <r>
          <rPr>
            <b/>
            <vertAlign val="subscript"/>
            <sz val="8"/>
            <rFont val="Tahoma"/>
            <family val="2"/>
          </rPr>
          <t>8</t>
        </r>
        <r>
          <rPr>
            <b/>
            <sz val="8"/>
            <rFont val="Tahoma"/>
            <family val="0"/>
          </rPr>
          <t xml:space="preserve"> since they are the only to materials that convert to CF</t>
        </r>
        <r>
          <rPr>
            <b/>
            <vertAlign val="subscript"/>
            <sz val="8"/>
            <rFont val="Tahoma"/>
            <family val="2"/>
          </rPr>
          <t>4</t>
        </r>
      </text>
    </comment>
  </commentList>
</comments>
</file>

<file path=xl/comments8.xml><?xml version="1.0" encoding="utf-8"?>
<comments xmlns="http://schemas.openxmlformats.org/spreadsheetml/2006/main">
  <authors>
    <author>dharman</author>
  </authors>
  <commentList>
    <comment ref="B3" authorId="0">
      <text>
        <r>
          <rPr>
            <b/>
            <sz val="8"/>
            <rFont val="Tahoma"/>
            <family val="2"/>
          </rPr>
          <t>fraction of gas</t>
        </r>
        <r>
          <rPr>
            <b/>
            <vertAlign val="subscript"/>
            <sz val="8"/>
            <rFont val="Tahoma"/>
            <family val="2"/>
          </rPr>
          <t>i</t>
        </r>
        <r>
          <rPr>
            <b/>
            <sz val="8"/>
            <rFont val="Tahoma"/>
            <family val="2"/>
          </rPr>
          <t xml:space="preserve"> remaining in container</t>
        </r>
        <r>
          <rPr>
            <sz val="8"/>
            <rFont val="Tahoma"/>
            <family val="0"/>
          </rPr>
          <t xml:space="preserve">
</t>
        </r>
      </text>
    </comment>
    <comment ref="C5" authorId="0">
      <text>
        <r>
          <rPr>
            <b/>
            <sz val="8"/>
            <rFont val="Tahoma"/>
            <family val="2"/>
          </rPr>
          <t>average utilization factor of gas</t>
        </r>
        <r>
          <rPr>
            <b/>
            <vertAlign val="subscript"/>
            <sz val="8"/>
            <rFont val="Tahoma"/>
            <family val="2"/>
          </rPr>
          <t>i</t>
        </r>
        <r>
          <rPr>
            <b/>
            <sz val="8"/>
            <rFont val="Tahoma"/>
            <family val="2"/>
          </rPr>
          <t xml:space="preserve"> (for all etch and CVD processes)</t>
        </r>
      </text>
    </comment>
    <comment ref="D5" authorId="0">
      <text>
        <r>
          <rPr>
            <b/>
            <sz val="8"/>
            <rFont val="Tahoma"/>
            <family val="0"/>
          </rPr>
          <t>100 yr. global warming potential of gas</t>
        </r>
        <r>
          <rPr>
            <b/>
            <vertAlign val="subscript"/>
            <sz val="8"/>
            <rFont val="Tahoma"/>
            <family val="2"/>
          </rPr>
          <t>i</t>
        </r>
      </text>
    </comment>
    <comment ref="E5" authorId="0">
      <text>
        <r>
          <rPr>
            <b/>
            <sz val="8"/>
            <rFont val="Tahoma"/>
            <family val="0"/>
          </rPr>
          <t>average destruction efficiency of abatement tool</t>
        </r>
        <r>
          <rPr>
            <b/>
            <vertAlign val="subscript"/>
            <sz val="8"/>
            <rFont val="Tahoma"/>
            <family val="2"/>
          </rPr>
          <t>j</t>
        </r>
        <r>
          <rPr>
            <b/>
            <sz val="8"/>
            <rFont val="Tahoma"/>
            <family val="0"/>
          </rPr>
          <t xml:space="preserve"> for gas</t>
        </r>
        <r>
          <rPr>
            <b/>
            <vertAlign val="subscript"/>
            <sz val="8"/>
            <rFont val="Tahoma"/>
            <family val="2"/>
          </rPr>
          <t>i</t>
        </r>
      </text>
    </comment>
    <comment ref="C15" authorId="0">
      <text>
        <r>
          <rPr>
            <b/>
            <sz val="8"/>
            <rFont val="Tahoma"/>
            <family val="0"/>
          </rPr>
          <t>mass of CF</t>
        </r>
        <r>
          <rPr>
            <b/>
            <vertAlign val="subscript"/>
            <sz val="8"/>
            <rFont val="Tahoma"/>
            <family val="2"/>
          </rPr>
          <t>4</t>
        </r>
        <r>
          <rPr>
            <b/>
            <sz val="8"/>
            <rFont val="Tahoma"/>
            <family val="0"/>
          </rPr>
          <t xml:space="preserve"> created per unit mass of PFC</t>
        </r>
        <r>
          <rPr>
            <b/>
            <vertAlign val="subscript"/>
            <sz val="8"/>
            <rFont val="Tahoma"/>
            <family val="2"/>
          </rPr>
          <t>i</t>
        </r>
        <r>
          <rPr>
            <b/>
            <sz val="8"/>
            <rFont val="Tahoma"/>
            <family val="0"/>
          </rPr>
          <t xml:space="preserve">  transformed</t>
        </r>
      </text>
    </comment>
    <comment ref="F5" authorId="0">
      <text>
        <r>
          <rPr>
            <b/>
            <sz val="8"/>
            <rFont val="Tahoma"/>
            <family val="2"/>
          </rPr>
          <t xml:space="preserve">Equivalent to </t>
        </r>
        <r>
          <rPr>
            <b/>
            <i/>
            <sz val="8"/>
            <rFont val="Tahoma"/>
            <family val="2"/>
          </rPr>
          <t>EF</t>
        </r>
        <r>
          <rPr>
            <b/>
            <i/>
            <vertAlign val="subscript"/>
            <sz val="8"/>
            <rFont val="Tahoma"/>
            <family val="2"/>
          </rPr>
          <t>i</t>
        </r>
      </text>
    </comment>
  </commentList>
</comments>
</file>

<file path=xl/sharedStrings.xml><?xml version="1.0" encoding="utf-8"?>
<sst xmlns="http://schemas.openxmlformats.org/spreadsheetml/2006/main" count="177" uniqueCount="136">
  <si>
    <r>
      <t>average destruction efficiency of abatemtent tool for gas</t>
    </r>
    <r>
      <rPr>
        <vertAlign val="subscript"/>
        <sz val="10"/>
        <rFont val="Arial"/>
        <family val="2"/>
      </rPr>
      <t>i</t>
    </r>
  </si>
  <si>
    <r>
      <t>C</t>
    </r>
    <r>
      <rPr>
        <b/>
        <vertAlign val="subscript"/>
        <sz val="10"/>
        <rFont val="Arial"/>
        <family val="2"/>
      </rPr>
      <t>2</t>
    </r>
    <r>
      <rPr>
        <b/>
        <sz val="10"/>
        <rFont val="Arial"/>
        <family val="2"/>
      </rPr>
      <t>F</t>
    </r>
    <r>
      <rPr>
        <b/>
        <vertAlign val="subscript"/>
        <sz val="10"/>
        <rFont val="Arial"/>
        <family val="2"/>
      </rPr>
      <t>6</t>
    </r>
  </si>
  <si>
    <r>
      <t>CF</t>
    </r>
    <r>
      <rPr>
        <b/>
        <vertAlign val="subscript"/>
        <sz val="10"/>
        <rFont val="Arial"/>
        <family val="2"/>
      </rPr>
      <t>4</t>
    </r>
  </si>
  <si>
    <r>
      <t>CHF</t>
    </r>
    <r>
      <rPr>
        <b/>
        <vertAlign val="subscript"/>
        <sz val="10"/>
        <rFont val="Arial"/>
        <family val="2"/>
      </rPr>
      <t>3</t>
    </r>
  </si>
  <si>
    <r>
      <t>SF</t>
    </r>
    <r>
      <rPr>
        <b/>
        <vertAlign val="subscript"/>
        <sz val="10"/>
        <rFont val="Arial"/>
        <family val="2"/>
      </rPr>
      <t>6</t>
    </r>
  </si>
  <si>
    <r>
      <t>NF</t>
    </r>
    <r>
      <rPr>
        <b/>
        <vertAlign val="subscript"/>
        <sz val="10"/>
        <rFont val="Arial"/>
        <family val="2"/>
      </rPr>
      <t>3</t>
    </r>
  </si>
  <si>
    <r>
      <t>C</t>
    </r>
    <r>
      <rPr>
        <b/>
        <vertAlign val="subscript"/>
        <sz val="10"/>
        <rFont val="Arial"/>
        <family val="2"/>
      </rPr>
      <t>3</t>
    </r>
    <r>
      <rPr>
        <b/>
        <sz val="10"/>
        <rFont val="Arial"/>
        <family val="2"/>
      </rPr>
      <t>F</t>
    </r>
    <r>
      <rPr>
        <b/>
        <vertAlign val="subscript"/>
        <sz val="10"/>
        <rFont val="Arial"/>
        <family val="2"/>
      </rPr>
      <t>8</t>
    </r>
  </si>
  <si>
    <r>
      <t>C</t>
    </r>
    <r>
      <rPr>
        <b/>
        <vertAlign val="subscript"/>
        <sz val="10"/>
        <rFont val="Arial"/>
        <family val="2"/>
      </rPr>
      <t>4</t>
    </r>
    <r>
      <rPr>
        <b/>
        <sz val="10"/>
        <rFont val="Arial"/>
        <family val="2"/>
      </rPr>
      <t>F</t>
    </r>
    <r>
      <rPr>
        <b/>
        <vertAlign val="subscript"/>
        <sz val="10"/>
        <rFont val="Arial"/>
        <family val="2"/>
      </rPr>
      <t>8</t>
    </r>
  </si>
  <si>
    <t>Step #2:  Enter fraction of each material that is fed into abatement tools.</t>
  </si>
  <si>
    <r>
      <t>100 year global warming potential for gas</t>
    </r>
    <r>
      <rPr>
        <vertAlign val="subscript"/>
        <sz val="10"/>
        <rFont val="Arial"/>
        <family val="2"/>
      </rPr>
      <t>i</t>
    </r>
  </si>
  <si>
    <t>Step #1:  Enter amount of material purchased for each chemical listed below in kgs.</t>
  </si>
  <si>
    <r>
      <t>N</t>
    </r>
    <r>
      <rPr>
        <b/>
        <i/>
        <vertAlign val="subscript"/>
        <sz val="10"/>
        <rFont val="Arial"/>
        <family val="2"/>
      </rPr>
      <t>p</t>
    </r>
    <r>
      <rPr>
        <b/>
        <i/>
        <sz val="10"/>
        <rFont val="Arial"/>
        <family val="2"/>
      </rPr>
      <t xml:space="preserve"> =</t>
    </r>
  </si>
  <si>
    <t>Size (mm)</t>
  </si>
  <si>
    <r>
      <t>A</t>
    </r>
    <r>
      <rPr>
        <b/>
        <i/>
        <vertAlign val="subscript"/>
        <sz val="10"/>
        <rFont val="Arial"/>
        <family val="2"/>
      </rPr>
      <t>p</t>
    </r>
    <r>
      <rPr>
        <b/>
        <i/>
        <sz val="10"/>
        <rFont val="Arial"/>
        <family val="2"/>
      </rPr>
      <t xml:space="preserve"> =</t>
    </r>
  </si>
  <si>
    <r>
      <t>N</t>
    </r>
    <r>
      <rPr>
        <b/>
        <i/>
        <vertAlign val="subscript"/>
        <sz val="10"/>
        <rFont val="Arial"/>
        <family val="2"/>
      </rPr>
      <t>p</t>
    </r>
  </si>
  <si>
    <r>
      <t>A</t>
    </r>
    <r>
      <rPr>
        <b/>
        <i/>
        <vertAlign val="subscript"/>
        <sz val="10"/>
        <rFont val="Arial"/>
        <family val="2"/>
      </rPr>
      <t>p</t>
    </r>
  </si>
  <si>
    <r>
      <t>SA</t>
    </r>
    <r>
      <rPr>
        <b/>
        <i/>
        <vertAlign val="subscript"/>
        <sz val="10"/>
        <rFont val="Arial"/>
        <family val="2"/>
      </rPr>
      <t>t</t>
    </r>
  </si>
  <si>
    <r>
      <t xml:space="preserve">area of wafer diameter </t>
    </r>
    <r>
      <rPr>
        <i/>
        <sz val="10"/>
        <rFont val="Arial"/>
        <family val="2"/>
      </rPr>
      <t>p</t>
    </r>
    <r>
      <rPr>
        <sz val="10"/>
        <rFont val="Arial"/>
        <family val="0"/>
      </rPr>
      <t xml:space="preserve"> (m</t>
    </r>
    <r>
      <rPr>
        <vertAlign val="superscript"/>
        <sz val="10"/>
        <rFont val="Arial"/>
        <family val="2"/>
      </rPr>
      <t>2</t>
    </r>
    <r>
      <rPr>
        <sz val="10"/>
        <rFont val="Arial"/>
        <family val="0"/>
      </rPr>
      <t>)</t>
    </r>
  </si>
  <si>
    <r>
      <t>total surface area processed (m</t>
    </r>
    <r>
      <rPr>
        <vertAlign val="superscript"/>
        <sz val="10"/>
        <rFont val="Arial"/>
        <family val="2"/>
      </rPr>
      <t>2</t>
    </r>
    <r>
      <rPr>
        <sz val="10"/>
        <rFont val="Arial"/>
        <family val="0"/>
      </rPr>
      <t>)</t>
    </r>
  </si>
  <si>
    <t>Emissions</t>
  </si>
  <si>
    <t xml:space="preserve">Total = </t>
  </si>
  <si>
    <t>Company Name:</t>
  </si>
  <si>
    <t>Instructions:</t>
  </si>
  <si>
    <t>Start Here!:  Read directions and enter in the appropriate information for your company.</t>
  </si>
  <si>
    <t>Reporting Year:</t>
  </si>
  <si>
    <r>
      <t>SA</t>
    </r>
    <r>
      <rPr>
        <b/>
        <i/>
        <vertAlign val="subscript"/>
        <sz val="10"/>
        <rFont val="Arial"/>
        <family val="2"/>
      </rPr>
      <t>t</t>
    </r>
    <r>
      <rPr>
        <b/>
        <i/>
        <sz val="10"/>
        <rFont val="Arial"/>
        <family val="2"/>
      </rPr>
      <t xml:space="preserve"> =</t>
    </r>
  </si>
  <si>
    <t>1)</t>
  </si>
  <si>
    <t>2)</t>
  </si>
  <si>
    <t>Only enter information in cells with red borders.</t>
  </si>
  <si>
    <t>3)</t>
  </si>
  <si>
    <t>When finished:</t>
  </si>
  <si>
    <t>a)</t>
  </si>
  <si>
    <t>b)</t>
  </si>
  <si>
    <t>Use "save as" command to archive information for current</t>
  </si>
  <si>
    <t>Print out "Finished" worksheet for reporting.</t>
  </si>
  <si>
    <t>reporting year.</t>
  </si>
  <si>
    <t>After filling in company information above, follow steps on worksheets.</t>
  </si>
  <si>
    <r>
      <t>Fraction of gas</t>
    </r>
    <r>
      <rPr>
        <vertAlign val="subscript"/>
        <sz val="10"/>
        <rFont val="Arial"/>
        <family val="2"/>
      </rPr>
      <t>i</t>
    </r>
    <r>
      <rPr>
        <sz val="10"/>
        <rFont val="Arial"/>
        <family val="0"/>
      </rPr>
      <t xml:space="preserve"> that is fed into abatement tools</t>
    </r>
  </si>
  <si>
    <t>Process Chemical</t>
  </si>
  <si>
    <r>
      <t>C</t>
    </r>
    <r>
      <rPr>
        <vertAlign val="subscript"/>
        <sz val="10"/>
        <rFont val="Arial"/>
        <family val="2"/>
      </rPr>
      <t>2</t>
    </r>
    <r>
      <rPr>
        <sz val="10"/>
        <rFont val="Arial"/>
        <family val="0"/>
      </rPr>
      <t>F</t>
    </r>
    <r>
      <rPr>
        <vertAlign val="subscript"/>
        <sz val="10"/>
        <rFont val="Arial"/>
        <family val="2"/>
      </rPr>
      <t>6</t>
    </r>
  </si>
  <si>
    <r>
      <t>CF</t>
    </r>
    <r>
      <rPr>
        <vertAlign val="subscript"/>
        <sz val="10"/>
        <rFont val="Arial"/>
        <family val="2"/>
      </rPr>
      <t>4</t>
    </r>
  </si>
  <si>
    <r>
      <t>CHF</t>
    </r>
    <r>
      <rPr>
        <vertAlign val="subscript"/>
        <sz val="10"/>
        <rFont val="Arial"/>
        <family val="2"/>
      </rPr>
      <t>3</t>
    </r>
  </si>
  <si>
    <r>
      <t>SF</t>
    </r>
    <r>
      <rPr>
        <vertAlign val="subscript"/>
        <sz val="10"/>
        <rFont val="Arial"/>
        <family val="2"/>
      </rPr>
      <t>6</t>
    </r>
  </si>
  <si>
    <r>
      <t>NF</t>
    </r>
    <r>
      <rPr>
        <vertAlign val="subscript"/>
        <sz val="10"/>
        <rFont val="Arial"/>
        <family val="2"/>
      </rPr>
      <t>3</t>
    </r>
  </si>
  <si>
    <r>
      <t>C</t>
    </r>
    <r>
      <rPr>
        <vertAlign val="subscript"/>
        <sz val="10"/>
        <rFont val="Arial"/>
        <family val="2"/>
      </rPr>
      <t>3</t>
    </r>
    <r>
      <rPr>
        <sz val="10"/>
        <rFont val="Arial"/>
        <family val="0"/>
      </rPr>
      <t>F</t>
    </r>
    <r>
      <rPr>
        <vertAlign val="subscript"/>
        <sz val="10"/>
        <rFont val="Arial"/>
        <family val="2"/>
      </rPr>
      <t>8</t>
    </r>
  </si>
  <si>
    <r>
      <t>C</t>
    </r>
    <r>
      <rPr>
        <vertAlign val="subscript"/>
        <sz val="10"/>
        <rFont val="Arial"/>
        <family val="2"/>
      </rPr>
      <t>4</t>
    </r>
    <r>
      <rPr>
        <sz val="10"/>
        <rFont val="Arial"/>
        <family val="0"/>
      </rPr>
      <t>F</t>
    </r>
    <r>
      <rPr>
        <vertAlign val="subscript"/>
        <sz val="10"/>
        <rFont val="Arial"/>
        <family val="2"/>
      </rPr>
      <t>8</t>
    </r>
  </si>
  <si>
    <r>
      <t>GWP</t>
    </r>
    <r>
      <rPr>
        <b/>
        <vertAlign val="subscript"/>
        <sz val="10"/>
        <rFont val="Arial"/>
        <family val="2"/>
      </rPr>
      <t>100</t>
    </r>
  </si>
  <si>
    <t>Byproduct EF</t>
  </si>
  <si>
    <r>
      <t>C</t>
    </r>
    <r>
      <rPr>
        <vertAlign val="subscript"/>
        <sz val="10"/>
        <rFont val="Arial"/>
        <family val="2"/>
      </rPr>
      <t>2</t>
    </r>
    <r>
      <rPr>
        <sz val="10"/>
        <rFont val="Arial"/>
        <family val="0"/>
      </rPr>
      <t>F</t>
    </r>
    <r>
      <rPr>
        <vertAlign val="subscript"/>
        <sz val="10"/>
        <rFont val="Arial"/>
        <family val="2"/>
      </rPr>
      <t>6</t>
    </r>
    <r>
      <rPr>
        <sz val="10"/>
        <rFont val="Arial"/>
        <family val="0"/>
      </rPr>
      <t xml:space="preserve"> =&gt; CF</t>
    </r>
    <r>
      <rPr>
        <vertAlign val="subscript"/>
        <sz val="10"/>
        <rFont val="Arial"/>
        <family val="2"/>
      </rPr>
      <t>4</t>
    </r>
  </si>
  <si>
    <r>
      <t>C</t>
    </r>
    <r>
      <rPr>
        <vertAlign val="subscript"/>
        <sz val="10"/>
        <rFont val="Arial"/>
        <family val="2"/>
      </rPr>
      <t>3</t>
    </r>
    <r>
      <rPr>
        <sz val="10"/>
        <rFont val="Arial"/>
        <family val="0"/>
      </rPr>
      <t>F</t>
    </r>
    <r>
      <rPr>
        <vertAlign val="subscript"/>
        <sz val="10"/>
        <rFont val="Arial"/>
        <family val="2"/>
      </rPr>
      <t>8</t>
    </r>
    <r>
      <rPr>
        <sz val="10"/>
        <rFont val="Arial"/>
        <family val="0"/>
      </rPr>
      <t xml:space="preserve"> =&gt; CF</t>
    </r>
    <r>
      <rPr>
        <vertAlign val="subscript"/>
        <sz val="10"/>
        <rFont val="Arial"/>
        <family val="2"/>
      </rPr>
      <t>4</t>
    </r>
  </si>
  <si>
    <t>Absolute Emissions Equation:</t>
  </si>
  <si>
    <r>
      <t>Heel (</t>
    </r>
    <r>
      <rPr>
        <b/>
        <i/>
        <sz val="10"/>
        <rFont val="Arial"/>
        <family val="2"/>
      </rPr>
      <t>h</t>
    </r>
    <r>
      <rPr>
        <b/>
        <sz val="10"/>
        <rFont val="Arial"/>
        <family val="2"/>
      </rPr>
      <t>) =</t>
    </r>
  </si>
  <si>
    <r>
      <t>C</t>
    </r>
    <r>
      <rPr>
        <b/>
        <i/>
        <vertAlign val="subscript"/>
        <sz val="10"/>
        <rFont val="Arial"/>
        <family val="2"/>
      </rPr>
      <t>i</t>
    </r>
  </si>
  <si>
    <r>
      <t>a</t>
    </r>
    <r>
      <rPr>
        <b/>
        <i/>
        <vertAlign val="subscript"/>
        <sz val="10"/>
        <rFont val="Arial"/>
        <family val="2"/>
      </rPr>
      <t>i,j</t>
    </r>
  </si>
  <si>
    <r>
      <t>B</t>
    </r>
    <r>
      <rPr>
        <b/>
        <i/>
        <vertAlign val="subscript"/>
        <sz val="10"/>
        <rFont val="Arial"/>
        <family val="2"/>
      </rPr>
      <t>i</t>
    </r>
  </si>
  <si>
    <t>**see worksheet titled "Calculation" for detailed description of equation parameters</t>
  </si>
  <si>
    <t>4)</t>
  </si>
  <si>
    <t>Instructions can be found on each page or a summary in worksheet "Instructions" to print</t>
  </si>
  <si>
    <t>Printable version for reference:</t>
  </si>
  <si>
    <r>
      <t xml:space="preserve">Step #1 Instructions:  </t>
    </r>
    <r>
      <rPr>
        <sz val="10"/>
        <rFont val="Arial"/>
        <family val="2"/>
      </rPr>
      <t xml:space="preserve">Enter total amount of each material purchased for current reporting year within red bordered cells.  The rest of the information will be calculated automatically.  If you need to convert the units of your material, the general conversion factor is 1lb = 0.45359237 kgs. </t>
    </r>
  </si>
  <si>
    <t>Overall Instructions:</t>
  </si>
  <si>
    <r>
      <t xml:space="preserve">Finished Instructions:  </t>
    </r>
    <r>
      <rPr>
        <sz val="10"/>
        <rFont val="Arial"/>
        <family val="2"/>
      </rPr>
      <t>Print out the worksheet which is already preformatted for submission.  Save file using the "save as" command to archive the file with the data for your records.  Use the original data table for th enext reporting year.</t>
    </r>
  </si>
  <si>
    <t>WSC Equation for PFC Calculations</t>
  </si>
  <si>
    <t>h =</t>
  </si>
  <si>
    <r>
      <t>mass of gas</t>
    </r>
    <r>
      <rPr>
        <vertAlign val="subscript"/>
        <sz val="10"/>
        <rFont val="Arial"/>
        <family val="2"/>
      </rPr>
      <t>i</t>
    </r>
    <r>
      <rPr>
        <sz val="10"/>
        <rFont val="Arial"/>
        <family val="0"/>
      </rPr>
      <t xml:space="preserve"> purchased</t>
    </r>
  </si>
  <si>
    <r>
      <t>fraction of gas</t>
    </r>
    <r>
      <rPr>
        <vertAlign val="subscript"/>
        <sz val="10"/>
        <rFont val="Arial"/>
        <family val="2"/>
      </rPr>
      <t>i</t>
    </r>
    <r>
      <rPr>
        <sz val="10"/>
        <rFont val="Arial"/>
        <family val="0"/>
      </rPr>
      <t xml:space="preserve"> remaining in container (heel)</t>
    </r>
  </si>
  <si>
    <r>
      <t>100 yr global warming potential of gas</t>
    </r>
    <r>
      <rPr>
        <vertAlign val="subscript"/>
        <sz val="10"/>
        <rFont val="Arial"/>
        <family val="2"/>
      </rPr>
      <t>i</t>
    </r>
  </si>
  <si>
    <r>
      <t>average utilization factor of gas</t>
    </r>
    <r>
      <rPr>
        <vertAlign val="subscript"/>
        <sz val="10"/>
        <rFont val="Arial"/>
        <family val="2"/>
      </rPr>
      <t>i</t>
    </r>
    <r>
      <rPr>
        <sz val="10"/>
        <rFont val="Arial"/>
        <family val="0"/>
      </rPr>
      <t xml:space="preserve"> (average for all etch and CVD processes)</t>
    </r>
  </si>
  <si>
    <r>
      <t>average destruction efficiency of abatement tool</t>
    </r>
    <r>
      <rPr>
        <vertAlign val="subscript"/>
        <sz val="10"/>
        <rFont val="Arial"/>
        <family val="2"/>
      </rPr>
      <t>j</t>
    </r>
    <r>
      <rPr>
        <sz val="10"/>
        <rFont val="Arial"/>
        <family val="0"/>
      </rPr>
      <t xml:space="preserve"> for gas</t>
    </r>
    <r>
      <rPr>
        <vertAlign val="subscript"/>
        <sz val="10"/>
        <rFont val="Arial"/>
        <family val="2"/>
      </rPr>
      <t>i</t>
    </r>
  </si>
  <si>
    <r>
      <t>fraction of gas</t>
    </r>
    <r>
      <rPr>
        <vertAlign val="subscript"/>
        <sz val="10"/>
        <rFont val="Arial"/>
        <family val="2"/>
      </rPr>
      <t>i</t>
    </r>
    <r>
      <rPr>
        <sz val="10"/>
        <rFont val="Arial"/>
        <family val="0"/>
      </rPr>
      <t xml:space="preserve"> that is fed into the abatement tools</t>
    </r>
  </si>
  <si>
    <t xml:space="preserve">     =</t>
  </si>
  <si>
    <r>
      <t>average emission factor of gas</t>
    </r>
    <r>
      <rPr>
        <vertAlign val="subscript"/>
        <sz val="10"/>
        <rFont val="Arial"/>
        <family val="2"/>
      </rPr>
      <t>i</t>
    </r>
    <r>
      <rPr>
        <sz val="10"/>
        <rFont val="Arial"/>
        <family val="0"/>
      </rPr>
      <t xml:space="preserve"> (average for all etch and CVD processes)</t>
    </r>
  </si>
  <si>
    <r>
      <t>1</t>
    </r>
    <r>
      <rPr>
        <b/>
        <i/>
        <sz val="10"/>
        <rFont val="Arial"/>
        <family val="2"/>
      </rPr>
      <t>-C</t>
    </r>
    <r>
      <rPr>
        <b/>
        <i/>
        <vertAlign val="subscript"/>
        <sz val="10"/>
        <rFont val="Arial"/>
        <family val="2"/>
      </rPr>
      <t>i</t>
    </r>
  </si>
  <si>
    <r>
      <t>kgs</t>
    </r>
    <r>
      <rPr>
        <vertAlign val="subscript"/>
        <sz val="10"/>
        <rFont val="Arial"/>
        <family val="2"/>
      </rPr>
      <t>i</t>
    </r>
    <r>
      <rPr>
        <i/>
        <sz val="10"/>
        <rFont val="Arial"/>
        <family val="2"/>
      </rPr>
      <t xml:space="preserve"> </t>
    </r>
  </si>
  <si>
    <r>
      <t>PFC</t>
    </r>
    <r>
      <rPr>
        <b/>
        <vertAlign val="subscript"/>
        <sz val="10"/>
        <rFont val="Arial"/>
        <family val="2"/>
      </rPr>
      <t>i</t>
    </r>
    <r>
      <rPr>
        <b/>
        <i/>
        <sz val="10"/>
        <rFont val="Arial"/>
        <family val="2"/>
      </rPr>
      <t xml:space="preserve"> =</t>
    </r>
  </si>
  <si>
    <r>
      <t>GWP</t>
    </r>
    <r>
      <rPr>
        <b/>
        <vertAlign val="subscript"/>
        <sz val="10"/>
        <rFont val="Arial"/>
        <family val="2"/>
      </rPr>
      <t>i</t>
    </r>
    <r>
      <rPr>
        <b/>
        <i/>
        <sz val="10"/>
        <rFont val="Arial"/>
        <family val="2"/>
      </rPr>
      <t xml:space="preserve"> =</t>
    </r>
  </si>
  <si>
    <r>
      <t>kgs</t>
    </r>
    <r>
      <rPr>
        <b/>
        <vertAlign val="subscript"/>
        <sz val="10"/>
        <rFont val="Arial"/>
        <family val="2"/>
      </rPr>
      <t>i</t>
    </r>
  </si>
  <si>
    <r>
      <t>GWP</t>
    </r>
    <r>
      <rPr>
        <b/>
        <vertAlign val="subscript"/>
        <sz val="10"/>
        <rFont val="Arial"/>
        <family val="2"/>
      </rPr>
      <t>i</t>
    </r>
  </si>
  <si>
    <r>
      <t xml:space="preserve">Instructions:  </t>
    </r>
    <r>
      <rPr>
        <sz val="10"/>
        <rFont val="Arial"/>
        <family val="2"/>
      </rPr>
      <t xml:space="preserve">Enter total amount of each material purchased for current reporting year within red bordered cells.  If you need to convert the units of your material, the general conversion factor is 1lb = 0.45359237 kgs. </t>
    </r>
  </si>
  <si>
    <r>
      <t xml:space="preserve">fraction of </t>
    </r>
    <r>
      <rPr>
        <i/>
        <sz val="10"/>
        <rFont val="Arial"/>
        <family val="2"/>
      </rPr>
      <t>PFC</t>
    </r>
    <r>
      <rPr>
        <vertAlign val="subscript"/>
        <sz val="10"/>
        <rFont val="Arial"/>
        <family val="2"/>
      </rPr>
      <t>i</t>
    </r>
    <r>
      <rPr>
        <sz val="10"/>
        <rFont val="Arial"/>
        <family val="0"/>
      </rPr>
      <t xml:space="preserve"> destroyed by abatement = </t>
    </r>
    <r>
      <rPr>
        <i/>
        <sz val="10"/>
        <rFont val="Arial"/>
        <family val="2"/>
      </rPr>
      <t>a</t>
    </r>
    <r>
      <rPr>
        <vertAlign val="subscript"/>
        <sz val="10"/>
        <rFont val="Arial"/>
        <family val="2"/>
      </rPr>
      <t>i</t>
    </r>
    <r>
      <rPr>
        <i/>
        <sz val="10"/>
        <rFont val="Arial"/>
        <family val="2"/>
      </rPr>
      <t>*Va</t>
    </r>
  </si>
  <si>
    <r>
      <t>A</t>
    </r>
    <r>
      <rPr>
        <b/>
        <vertAlign val="subscript"/>
        <sz val="10"/>
        <rFont val="Arial"/>
        <family val="2"/>
      </rPr>
      <t>i</t>
    </r>
    <r>
      <rPr>
        <b/>
        <i/>
        <sz val="10"/>
        <rFont val="Arial"/>
        <family val="2"/>
      </rPr>
      <t xml:space="preserve"> =</t>
    </r>
  </si>
  <si>
    <r>
      <t>a</t>
    </r>
    <r>
      <rPr>
        <b/>
        <vertAlign val="subscript"/>
        <sz val="10"/>
        <rFont val="Arial"/>
        <family val="2"/>
      </rPr>
      <t>i</t>
    </r>
    <r>
      <rPr>
        <b/>
        <i/>
        <sz val="10"/>
        <rFont val="Arial"/>
        <family val="2"/>
      </rPr>
      <t xml:space="preserve"> =</t>
    </r>
  </si>
  <si>
    <r>
      <t>V</t>
    </r>
    <r>
      <rPr>
        <b/>
        <vertAlign val="subscript"/>
        <sz val="10"/>
        <rFont val="Arial"/>
        <family val="2"/>
      </rPr>
      <t>a</t>
    </r>
    <r>
      <rPr>
        <b/>
        <i/>
        <sz val="10"/>
        <rFont val="Arial"/>
        <family val="2"/>
      </rPr>
      <t xml:space="preserve"> =</t>
    </r>
  </si>
  <si>
    <r>
      <t>V</t>
    </r>
    <r>
      <rPr>
        <b/>
        <vertAlign val="subscript"/>
        <sz val="10"/>
        <rFont val="Arial"/>
        <family val="2"/>
      </rPr>
      <t>a</t>
    </r>
  </si>
  <si>
    <r>
      <t>a</t>
    </r>
    <r>
      <rPr>
        <b/>
        <vertAlign val="subscript"/>
        <sz val="10"/>
        <rFont val="Arial"/>
        <family val="2"/>
      </rPr>
      <t>i</t>
    </r>
  </si>
  <si>
    <r>
      <t>A</t>
    </r>
    <r>
      <rPr>
        <b/>
        <vertAlign val="subscript"/>
        <sz val="10"/>
        <rFont val="Arial"/>
        <family val="2"/>
      </rPr>
      <t>i</t>
    </r>
    <r>
      <rPr>
        <b/>
        <i/>
        <vertAlign val="subscript"/>
        <sz val="10"/>
        <rFont val="Arial"/>
        <family val="2"/>
      </rPr>
      <t xml:space="preserve"> </t>
    </r>
    <r>
      <rPr>
        <b/>
        <i/>
        <sz val="10"/>
        <rFont val="Arial"/>
        <family val="2"/>
      </rPr>
      <t>= a</t>
    </r>
    <r>
      <rPr>
        <b/>
        <vertAlign val="subscript"/>
        <sz val="10"/>
        <rFont val="Arial"/>
        <family val="2"/>
      </rPr>
      <t>i</t>
    </r>
    <r>
      <rPr>
        <b/>
        <sz val="10"/>
        <rFont val="Arial"/>
        <family val="2"/>
      </rPr>
      <t>*</t>
    </r>
    <r>
      <rPr>
        <b/>
        <i/>
        <sz val="10"/>
        <rFont val="Arial"/>
        <family val="2"/>
      </rPr>
      <t>V</t>
    </r>
    <r>
      <rPr>
        <b/>
        <vertAlign val="subscript"/>
        <sz val="10"/>
        <rFont val="Arial"/>
        <family val="2"/>
      </rPr>
      <t>a</t>
    </r>
  </si>
  <si>
    <r>
      <t>A</t>
    </r>
    <r>
      <rPr>
        <b/>
        <vertAlign val="subscript"/>
        <sz val="10"/>
        <rFont val="Arial"/>
        <family val="2"/>
      </rPr>
      <t>CF4</t>
    </r>
    <r>
      <rPr>
        <b/>
        <i/>
        <vertAlign val="subscript"/>
        <sz val="10"/>
        <rFont val="Arial"/>
        <family val="2"/>
      </rPr>
      <t xml:space="preserve"> </t>
    </r>
    <r>
      <rPr>
        <b/>
        <i/>
        <sz val="10"/>
        <rFont val="Arial"/>
        <family val="2"/>
      </rPr>
      <t>= a</t>
    </r>
    <r>
      <rPr>
        <b/>
        <vertAlign val="subscript"/>
        <sz val="10"/>
        <rFont val="Arial"/>
        <family val="2"/>
      </rPr>
      <t>CF4</t>
    </r>
    <r>
      <rPr>
        <b/>
        <sz val="10"/>
        <rFont val="Arial"/>
        <family val="2"/>
      </rPr>
      <t>*</t>
    </r>
    <r>
      <rPr>
        <b/>
        <i/>
        <sz val="10"/>
        <rFont val="Arial"/>
        <family val="2"/>
      </rPr>
      <t>V</t>
    </r>
    <r>
      <rPr>
        <b/>
        <vertAlign val="subscript"/>
        <sz val="10"/>
        <rFont val="Arial"/>
        <family val="2"/>
      </rPr>
      <t>a</t>
    </r>
  </si>
  <si>
    <r>
      <t>A</t>
    </r>
    <r>
      <rPr>
        <b/>
        <vertAlign val="subscript"/>
        <sz val="10"/>
        <rFont val="Arial"/>
        <family val="2"/>
      </rPr>
      <t>CF4</t>
    </r>
    <r>
      <rPr>
        <b/>
        <i/>
        <sz val="10"/>
        <rFont val="Arial"/>
        <family val="2"/>
      </rPr>
      <t xml:space="preserve"> =</t>
    </r>
  </si>
  <si>
    <r>
      <t xml:space="preserve">fraction of </t>
    </r>
    <r>
      <rPr>
        <i/>
        <sz val="10"/>
        <rFont val="Arial"/>
        <family val="2"/>
      </rPr>
      <t>PFC</t>
    </r>
    <r>
      <rPr>
        <vertAlign val="subscript"/>
        <sz val="10"/>
        <rFont val="Arial"/>
        <family val="2"/>
      </rPr>
      <t>i</t>
    </r>
    <r>
      <rPr>
        <sz val="10"/>
        <rFont val="Arial"/>
        <family val="0"/>
      </rPr>
      <t xml:space="preserve"> that is converted to CF</t>
    </r>
    <r>
      <rPr>
        <vertAlign val="subscript"/>
        <sz val="10"/>
        <rFont val="Arial"/>
        <family val="2"/>
      </rPr>
      <t>4</t>
    </r>
    <r>
      <rPr>
        <sz val="10"/>
        <rFont val="Arial"/>
        <family val="0"/>
      </rPr>
      <t xml:space="preserve"> and destroyed by abatement = </t>
    </r>
    <r>
      <rPr>
        <i/>
        <sz val="10"/>
        <rFont val="Arial"/>
        <family val="2"/>
      </rPr>
      <t>a</t>
    </r>
    <r>
      <rPr>
        <vertAlign val="subscript"/>
        <sz val="10"/>
        <rFont val="Arial"/>
        <family val="2"/>
      </rPr>
      <t>CF4</t>
    </r>
    <r>
      <rPr>
        <i/>
        <sz val="10"/>
        <rFont val="Arial"/>
        <family val="2"/>
      </rPr>
      <t>*Va</t>
    </r>
  </si>
  <si>
    <r>
      <t xml:space="preserve">      Emissions for PFC</t>
    </r>
    <r>
      <rPr>
        <vertAlign val="subscript"/>
        <sz val="10"/>
        <rFont val="Arial"/>
        <family val="2"/>
      </rPr>
      <t>i</t>
    </r>
    <r>
      <rPr>
        <sz val="10"/>
        <rFont val="Arial"/>
        <family val="0"/>
      </rPr>
      <t xml:space="preserve"> = PFC</t>
    </r>
    <r>
      <rPr>
        <vertAlign val="subscript"/>
        <sz val="10"/>
        <rFont val="Arial"/>
        <family val="2"/>
      </rPr>
      <t>i</t>
    </r>
    <r>
      <rPr>
        <sz val="10"/>
        <rFont val="Arial"/>
        <family val="0"/>
      </rPr>
      <t>*(1-h)[(1-</t>
    </r>
    <r>
      <rPr>
        <i/>
        <sz val="10"/>
        <rFont val="Arial"/>
        <family val="2"/>
      </rPr>
      <t>C</t>
    </r>
    <r>
      <rPr>
        <vertAlign val="subscript"/>
        <sz val="10"/>
        <rFont val="Arial"/>
        <family val="2"/>
      </rPr>
      <t>i</t>
    </r>
    <r>
      <rPr>
        <sz val="10"/>
        <rFont val="Arial"/>
        <family val="0"/>
      </rPr>
      <t>)(1-</t>
    </r>
    <r>
      <rPr>
        <i/>
        <sz val="10"/>
        <rFont val="Arial"/>
        <family val="2"/>
      </rPr>
      <t>A</t>
    </r>
    <r>
      <rPr>
        <vertAlign val="subscript"/>
        <sz val="10"/>
        <rFont val="Arial"/>
        <family val="2"/>
      </rPr>
      <t>i</t>
    </r>
    <r>
      <rPr>
        <sz val="10"/>
        <rFont val="Arial"/>
        <family val="0"/>
      </rPr>
      <t>)*</t>
    </r>
    <r>
      <rPr>
        <i/>
        <sz val="10"/>
        <rFont val="Arial"/>
        <family val="2"/>
      </rPr>
      <t>GWP</t>
    </r>
    <r>
      <rPr>
        <vertAlign val="subscript"/>
        <sz val="10"/>
        <rFont val="Arial"/>
        <family val="2"/>
      </rPr>
      <t>i</t>
    </r>
    <r>
      <rPr>
        <sz val="10"/>
        <rFont val="Arial"/>
        <family val="0"/>
      </rPr>
      <t xml:space="preserve"> + </t>
    </r>
    <r>
      <rPr>
        <i/>
        <sz val="10"/>
        <rFont val="Arial"/>
        <family val="2"/>
      </rPr>
      <t>B</t>
    </r>
    <r>
      <rPr>
        <vertAlign val="subscript"/>
        <sz val="10"/>
        <rFont val="Arial"/>
        <family val="2"/>
      </rPr>
      <t>i</t>
    </r>
    <r>
      <rPr>
        <sz val="10"/>
        <rFont val="Arial"/>
        <family val="0"/>
      </rPr>
      <t>*</t>
    </r>
    <r>
      <rPr>
        <i/>
        <sz val="10"/>
        <rFont val="Arial"/>
        <family val="2"/>
      </rPr>
      <t>GWP</t>
    </r>
    <r>
      <rPr>
        <vertAlign val="subscript"/>
        <sz val="10"/>
        <rFont val="Arial"/>
        <family val="2"/>
      </rPr>
      <t>CF4</t>
    </r>
    <r>
      <rPr>
        <sz val="10"/>
        <rFont val="Arial"/>
        <family val="0"/>
      </rPr>
      <t>*(1-</t>
    </r>
    <r>
      <rPr>
        <i/>
        <sz val="10"/>
        <rFont val="Arial"/>
        <family val="2"/>
      </rPr>
      <t>A</t>
    </r>
    <r>
      <rPr>
        <vertAlign val="subscript"/>
        <sz val="10"/>
        <rFont val="Arial"/>
        <family val="2"/>
      </rPr>
      <t>CF4</t>
    </r>
    <r>
      <rPr>
        <sz val="10"/>
        <rFont val="Arial"/>
        <family val="0"/>
      </rPr>
      <t>)]</t>
    </r>
  </si>
  <si>
    <r>
      <t>Emissions for PFC</t>
    </r>
    <r>
      <rPr>
        <vertAlign val="subscript"/>
        <sz val="10"/>
        <rFont val="Arial"/>
        <family val="2"/>
      </rPr>
      <t>i</t>
    </r>
    <r>
      <rPr>
        <sz val="10"/>
        <rFont val="Arial"/>
        <family val="0"/>
      </rPr>
      <t xml:space="preserve"> = PFCi*(1-</t>
    </r>
    <r>
      <rPr>
        <i/>
        <sz val="10"/>
        <rFont val="Arial"/>
        <family val="2"/>
      </rPr>
      <t>h</t>
    </r>
    <r>
      <rPr>
        <sz val="10"/>
        <rFont val="Arial"/>
        <family val="0"/>
      </rPr>
      <t>)[(1-</t>
    </r>
    <r>
      <rPr>
        <i/>
        <sz val="10"/>
        <rFont val="Arial"/>
        <family val="2"/>
      </rPr>
      <t>C</t>
    </r>
    <r>
      <rPr>
        <vertAlign val="subscript"/>
        <sz val="10"/>
        <rFont val="Arial"/>
        <family val="2"/>
      </rPr>
      <t>i</t>
    </r>
    <r>
      <rPr>
        <sz val="10"/>
        <rFont val="Arial"/>
        <family val="0"/>
      </rPr>
      <t>)(1-</t>
    </r>
    <r>
      <rPr>
        <i/>
        <sz val="10"/>
        <rFont val="Arial"/>
        <family val="2"/>
      </rPr>
      <t>A</t>
    </r>
    <r>
      <rPr>
        <vertAlign val="subscript"/>
        <sz val="10"/>
        <rFont val="Arial"/>
        <family val="2"/>
      </rPr>
      <t>i</t>
    </r>
    <r>
      <rPr>
        <sz val="10"/>
        <rFont val="Arial"/>
        <family val="0"/>
      </rPr>
      <t>)*</t>
    </r>
    <r>
      <rPr>
        <i/>
        <sz val="10"/>
        <rFont val="Arial"/>
        <family val="2"/>
      </rPr>
      <t>GWP</t>
    </r>
    <r>
      <rPr>
        <vertAlign val="subscript"/>
        <sz val="10"/>
        <rFont val="Arial"/>
        <family val="2"/>
      </rPr>
      <t>i</t>
    </r>
    <r>
      <rPr>
        <sz val="10"/>
        <rFont val="Arial"/>
        <family val="0"/>
      </rPr>
      <t xml:space="preserve"> + </t>
    </r>
    <r>
      <rPr>
        <i/>
        <sz val="10"/>
        <rFont val="Arial"/>
        <family val="2"/>
      </rPr>
      <t>B</t>
    </r>
    <r>
      <rPr>
        <vertAlign val="subscript"/>
        <sz val="10"/>
        <rFont val="Arial"/>
        <family val="2"/>
      </rPr>
      <t>i</t>
    </r>
    <r>
      <rPr>
        <sz val="10"/>
        <rFont val="Arial"/>
        <family val="0"/>
      </rPr>
      <t>*</t>
    </r>
    <r>
      <rPr>
        <i/>
        <sz val="10"/>
        <rFont val="Arial"/>
        <family val="2"/>
      </rPr>
      <t>GWP</t>
    </r>
    <r>
      <rPr>
        <vertAlign val="subscript"/>
        <sz val="10"/>
        <rFont val="Arial"/>
        <family val="2"/>
      </rPr>
      <t>CF4</t>
    </r>
    <r>
      <rPr>
        <sz val="10"/>
        <rFont val="Arial"/>
        <family val="0"/>
      </rPr>
      <t>*(1-</t>
    </r>
    <r>
      <rPr>
        <i/>
        <sz val="10"/>
        <rFont val="Arial"/>
        <family val="2"/>
      </rPr>
      <t>A</t>
    </r>
    <r>
      <rPr>
        <vertAlign val="subscript"/>
        <sz val="10"/>
        <rFont val="Arial"/>
        <family val="2"/>
      </rPr>
      <t>CF4</t>
    </r>
    <r>
      <rPr>
        <sz val="10"/>
        <rFont val="Arial"/>
        <family val="0"/>
      </rPr>
      <t>)]</t>
    </r>
  </si>
  <si>
    <r>
      <t>PFC</t>
    </r>
    <r>
      <rPr>
        <vertAlign val="subscript"/>
        <sz val="10"/>
        <rFont val="Arial"/>
        <family val="2"/>
      </rPr>
      <t>i</t>
    </r>
    <r>
      <rPr>
        <i/>
        <sz val="10"/>
        <rFont val="Arial"/>
        <family val="2"/>
      </rPr>
      <t xml:space="preserve"> = </t>
    </r>
  </si>
  <si>
    <r>
      <t>purchases of gas</t>
    </r>
    <r>
      <rPr>
        <vertAlign val="subscript"/>
        <sz val="10"/>
        <rFont val="Arial"/>
        <family val="2"/>
      </rPr>
      <t>i</t>
    </r>
    <r>
      <rPr>
        <sz val="10"/>
        <rFont val="Arial"/>
        <family val="0"/>
      </rPr>
      <t xml:space="preserve"> = </t>
    </r>
    <r>
      <rPr>
        <i/>
        <sz val="10"/>
        <rFont val="Arial"/>
        <family val="2"/>
      </rPr>
      <t>kgs</t>
    </r>
    <r>
      <rPr>
        <vertAlign val="subscript"/>
        <sz val="10"/>
        <rFont val="Arial"/>
        <family val="2"/>
      </rPr>
      <t>i</t>
    </r>
  </si>
  <si>
    <r>
      <t>kgs</t>
    </r>
    <r>
      <rPr>
        <vertAlign val="subscript"/>
        <sz val="10"/>
        <rFont val="Arial"/>
        <family val="2"/>
      </rPr>
      <t>i</t>
    </r>
    <r>
      <rPr>
        <i/>
        <sz val="10"/>
        <rFont val="Arial"/>
        <family val="2"/>
      </rPr>
      <t xml:space="preserve"> =</t>
    </r>
  </si>
  <si>
    <r>
      <t>GWP</t>
    </r>
    <r>
      <rPr>
        <vertAlign val="subscript"/>
        <sz val="10"/>
        <rFont val="Arial"/>
        <family val="2"/>
      </rPr>
      <t>i</t>
    </r>
    <r>
      <rPr>
        <i/>
        <sz val="10"/>
        <rFont val="Arial"/>
        <family val="2"/>
      </rPr>
      <t xml:space="preserve"> =</t>
    </r>
  </si>
  <si>
    <r>
      <t>C</t>
    </r>
    <r>
      <rPr>
        <vertAlign val="subscript"/>
        <sz val="10"/>
        <rFont val="Arial"/>
        <family val="2"/>
      </rPr>
      <t>i</t>
    </r>
    <r>
      <rPr>
        <i/>
        <sz val="10"/>
        <rFont val="Arial"/>
        <family val="2"/>
      </rPr>
      <t xml:space="preserve"> = </t>
    </r>
  </si>
  <si>
    <r>
      <t>1-</t>
    </r>
    <r>
      <rPr>
        <i/>
        <sz val="10"/>
        <rFont val="Arial"/>
        <family val="2"/>
      </rPr>
      <t>EF</t>
    </r>
    <r>
      <rPr>
        <vertAlign val="subscript"/>
        <sz val="10"/>
        <rFont val="Arial"/>
        <family val="2"/>
      </rPr>
      <t>i</t>
    </r>
  </si>
  <si>
    <r>
      <t>EF</t>
    </r>
    <r>
      <rPr>
        <vertAlign val="subscript"/>
        <sz val="10"/>
        <rFont val="Arial"/>
        <family val="2"/>
      </rPr>
      <t>i</t>
    </r>
    <r>
      <rPr>
        <i/>
        <sz val="10"/>
        <rFont val="Arial"/>
        <family val="2"/>
      </rPr>
      <t xml:space="preserve"> = </t>
    </r>
  </si>
  <si>
    <r>
      <t>B</t>
    </r>
    <r>
      <rPr>
        <vertAlign val="subscript"/>
        <sz val="10"/>
        <rFont val="Arial"/>
        <family val="2"/>
      </rPr>
      <t>i</t>
    </r>
    <r>
      <rPr>
        <i/>
        <sz val="10"/>
        <rFont val="Arial"/>
        <family val="2"/>
      </rPr>
      <t xml:space="preserve"> =</t>
    </r>
  </si>
  <si>
    <r>
      <t>mass of CF</t>
    </r>
    <r>
      <rPr>
        <vertAlign val="subscript"/>
        <sz val="10"/>
        <rFont val="Arial"/>
        <family val="2"/>
      </rPr>
      <t>4</t>
    </r>
    <r>
      <rPr>
        <sz val="10"/>
        <rFont val="Arial"/>
        <family val="0"/>
      </rPr>
      <t xml:space="preserve"> created per unit mass of </t>
    </r>
    <r>
      <rPr>
        <i/>
        <sz val="10"/>
        <rFont val="Arial"/>
        <family val="2"/>
      </rPr>
      <t>PFC</t>
    </r>
    <r>
      <rPr>
        <vertAlign val="subscript"/>
        <sz val="10"/>
        <rFont val="Arial"/>
        <family val="2"/>
      </rPr>
      <t>i</t>
    </r>
    <r>
      <rPr>
        <sz val="10"/>
        <rFont val="Arial"/>
        <family val="0"/>
      </rPr>
      <t xml:space="preserve"> transformed</t>
    </r>
  </si>
  <si>
    <r>
      <t>A</t>
    </r>
    <r>
      <rPr>
        <vertAlign val="subscript"/>
        <sz val="10"/>
        <rFont val="Arial"/>
        <family val="2"/>
      </rPr>
      <t>i</t>
    </r>
    <r>
      <rPr>
        <i/>
        <sz val="10"/>
        <rFont val="Arial"/>
        <family val="2"/>
      </rPr>
      <t xml:space="preserve"> =</t>
    </r>
  </si>
  <si>
    <r>
      <t xml:space="preserve">fraction of </t>
    </r>
    <r>
      <rPr>
        <i/>
        <sz val="10"/>
        <rFont val="Arial"/>
        <family val="2"/>
      </rPr>
      <t>PFC</t>
    </r>
    <r>
      <rPr>
        <vertAlign val="subscript"/>
        <sz val="10"/>
        <rFont val="Arial"/>
        <family val="2"/>
      </rPr>
      <t>i</t>
    </r>
    <r>
      <rPr>
        <sz val="10"/>
        <rFont val="Arial"/>
        <family val="0"/>
      </rPr>
      <t xml:space="preserve"> destroyed by abatement = </t>
    </r>
    <r>
      <rPr>
        <i/>
        <sz val="10"/>
        <rFont val="Arial"/>
        <family val="2"/>
      </rPr>
      <t>a</t>
    </r>
    <r>
      <rPr>
        <vertAlign val="subscript"/>
        <sz val="10"/>
        <rFont val="Arial"/>
        <family val="2"/>
      </rPr>
      <t>i,j</t>
    </r>
    <r>
      <rPr>
        <i/>
        <sz val="10"/>
        <rFont val="Arial"/>
        <family val="2"/>
      </rPr>
      <t>*V</t>
    </r>
    <r>
      <rPr>
        <vertAlign val="subscript"/>
        <sz val="10"/>
        <rFont val="Arial"/>
        <family val="2"/>
      </rPr>
      <t>a</t>
    </r>
  </si>
  <si>
    <r>
      <t>a</t>
    </r>
    <r>
      <rPr>
        <vertAlign val="subscript"/>
        <sz val="10"/>
        <rFont val="Arial"/>
        <family val="2"/>
      </rPr>
      <t>i,j</t>
    </r>
    <r>
      <rPr>
        <i/>
        <sz val="10"/>
        <rFont val="Arial"/>
        <family val="2"/>
      </rPr>
      <t xml:space="preserve"> =</t>
    </r>
  </si>
  <si>
    <r>
      <t>V</t>
    </r>
    <r>
      <rPr>
        <vertAlign val="subscript"/>
        <sz val="10"/>
        <rFont val="Arial"/>
        <family val="2"/>
      </rPr>
      <t>a</t>
    </r>
    <r>
      <rPr>
        <i/>
        <sz val="10"/>
        <rFont val="Arial"/>
        <family val="2"/>
      </rPr>
      <t xml:space="preserve"> =</t>
    </r>
  </si>
  <si>
    <r>
      <t>A</t>
    </r>
    <r>
      <rPr>
        <vertAlign val="subscript"/>
        <sz val="10"/>
        <rFont val="Arial"/>
        <family val="2"/>
      </rPr>
      <t>CF4</t>
    </r>
    <r>
      <rPr>
        <sz val="10"/>
        <rFont val="Arial"/>
        <family val="2"/>
      </rPr>
      <t xml:space="preserve"> =</t>
    </r>
  </si>
  <si>
    <r>
      <t xml:space="preserve">fraction of </t>
    </r>
    <r>
      <rPr>
        <i/>
        <sz val="10"/>
        <rFont val="Arial"/>
        <family val="2"/>
      </rPr>
      <t>PFC</t>
    </r>
    <r>
      <rPr>
        <vertAlign val="subscript"/>
        <sz val="10"/>
        <rFont val="Arial"/>
        <family val="2"/>
      </rPr>
      <t>i</t>
    </r>
    <r>
      <rPr>
        <sz val="10"/>
        <rFont val="Arial"/>
        <family val="0"/>
      </rPr>
      <t xml:space="preserve"> converted to CF</t>
    </r>
    <r>
      <rPr>
        <vertAlign val="subscript"/>
        <sz val="10"/>
        <rFont val="Arial"/>
        <family val="2"/>
      </rPr>
      <t>4</t>
    </r>
    <r>
      <rPr>
        <sz val="10"/>
        <rFont val="Arial"/>
        <family val="0"/>
      </rPr>
      <t xml:space="preserve"> and destroyed by abatement = </t>
    </r>
    <r>
      <rPr>
        <i/>
        <sz val="10"/>
        <rFont val="Arial"/>
        <family val="2"/>
      </rPr>
      <t>a</t>
    </r>
    <r>
      <rPr>
        <vertAlign val="subscript"/>
        <sz val="10"/>
        <rFont val="Arial"/>
        <family val="2"/>
      </rPr>
      <t>CF4</t>
    </r>
    <r>
      <rPr>
        <i/>
        <sz val="10"/>
        <rFont val="Arial"/>
        <family val="2"/>
      </rPr>
      <t>*V</t>
    </r>
    <r>
      <rPr>
        <vertAlign val="subscript"/>
        <sz val="10"/>
        <rFont val="Arial"/>
        <family val="2"/>
      </rPr>
      <t>a</t>
    </r>
  </si>
  <si>
    <r>
      <t>a</t>
    </r>
    <r>
      <rPr>
        <vertAlign val="subscript"/>
        <sz val="10"/>
        <rFont val="Arial"/>
        <family val="2"/>
      </rPr>
      <t>CF4</t>
    </r>
    <r>
      <rPr>
        <i/>
        <sz val="10"/>
        <rFont val="Arial"/>
        <family val="2"/>
      </rPr>
      <t xml:space="preserve"> =</t>
    </r>
  </si>
  <si>
    <r>
      <t>average destruction efficiency of abatement tool</t>
    </r>
    <r>
      <rPr>
        <vertAlign val="subscript"/>
        <sz val="10"/>
        <rFont val="Arial"/>
        <family val="2"/>
      </rPr>
      <t>j</t>
    </r>
    <r>
      <rPr>
        <sz val="10"/>
        <rFont val="Arial"/>
        <family val="0"/>
      </rPr>
      <t xml:space="preserve"> for CF</t>
    </r>
    <r>
      <rPr>
        <vertAlign val="subscript"/>
        <sz val="10"/>
        <rFont val="Arial"/>
        <family val="2"/>
      </rPr>
      <t>4</t>
    </r>
  </si>
  <si>
    <t>[MTCE]</t>
  </si>
  <si>
    <t>Rev. 5</t>
  </si>
  <si>
    <t>Rev #</t>
  </si>
  <si>
    <t>Date</t>
  </si>
  <si>
    <t>Description</t>
  </si>
  <si>
    <t>Owner</t>
  </si>
  <si>
    <t>David Harman (Intel)</t>
  </si>
  <si>
    <t>Added Change control sheet to track revisions</t>
  </si>
  <si>
    <t>Added functionality for calculations to be made in MTCE as well as previous units</t>
  </si>
  <si>
    <r>
      <t>[MTCE/m</t>
    </r>
    <r>
      <rPr>
        <vertAlign val="superscript"/>
        <sz val="10"/>
        <rFont val="Arial"/>
        <family val="2"/>
      </rPr>
      <t>2</t>
    </r>
    <r>
      <rPr>
        <sz val="10"/>
        <rFont val="Arial"/>
        <family val="0"/>
      </rPr>
      <t xml:space="preserve"> of Si]</t>
    </r>
  </si>
  <si>
    <t>Rev.1 WSC Default PFC Emission Factors</t>
  </si>
  <si>
    <r>
      <t xml:space="preserve">Step #3 Instructions:  </t>
    </r>
    <r>
      <rPr>
        <sz val="10"/>
        <rFont val="Arial"/>
        <family val="2"/>
      </rPr>
      <t>Enter in the number of wafer outs (or wafer starts) for each size in the first column and the respective size (in mm) in the second column.  Enter data in the cells with the red border and the rest of the values will be automatically calculated.  Not all cells need to be filled.  Several spaces were given for companies that are running many different sized wafers within their corporation.</t>
    </r>
  </si>
  <si>
    <t>Step #3a:  Enter Wafer Out Data for Year by Size</t>
  </si>
  <si>
    <r>
      <t xml:space="preserve">number of wafer outs of diameter </t>
    </r>
    <r>
      <rPr>
        <i/>
        <sz val="10"/>
        <rFont val="Arial"/>
        <family val="2"/>
      </rPr>
      <t>p</t>
    </r>
  </si>
  <si>
    <r>
      <t xml:space="preserve">Instructions:  </t>
    </r>
    <r>
      <rPr>
        <sz val="10"/>
        <rFont val="Arial"/>
        <family val="2"/>
      </rPr>
      <t>Enter in the number of wafer outs for each size in the first column and the respective size (in mm) in the second column.  Enter data in the cells with the red border and the rest of the values will be automatically calculated.  Not all cells need to be filled.  Several spaces were given for companies that are running many different sized wafers within their corporation.</t>
    </r>
  </si>
  <si>
    <r>
      <t>Instructions:</t>
    </r>
    <r>
      <rPr>
        <sz val="10"/>
        <rFont val="Arial"/>
        <family val="2"/>
      </rPr>
      <t xml:space="preserve">  Enter the overall fraction (between 0 and 1) for each gas that is fed into the abatement tools within the red border.  The rest of of the information will automaticall be calculated.  If your data is to be normilized by wafer outs, go to Step 3a; if your data is to be normalized by wafer starts, go to Step 3b.</t>
    </r>
  </si>
  <si>
    <t xml:space="preserve">Normalized NER = </t>
  </si>
  <si>
    <r>
      <t>[Tons CO</t>
    </r>
    <r>
      <rPr>
        <vertAlign val="subscript"/>
        <sz val="10"/>
        <rFont val="Arial"/>
        <family val="2"/>
      </rPr>
      <t>2</t>
    </r>
    <r>
      <rPr>
        <sz val="10"/>
        <rFont val="Arial"/>
        <family val="0"/>
      </rPr>
      <t xml:space="preserve"> Equivalents]</t>
    </r>
  </si>
  <si>
    <r>
      <t>[Tons CO</t>
    </r>
    <r>
      <rPr>
        <vertAlign val="subscript"/>
        <sz val="10"/>
        <rFont val="Arial"/>
        <family val="2"/>
      </rPr>
      <t>2</t>
    </r>
    <r>
      <rPr>
        <sz val="10"/>
        <rFont val="Arial"/>
        <family val="0"/>
      </rPr>
      <t xml:space="preserve"> Equivalents/m</t>
    </r>
    <r>
      <rPr>
        <vertAlign val="superscript"/>
        <sz val="10"/>
        <rFont val="Arial"/>
        <family val="2"/>
      </rPr>
      <t>2</t>
    </r>
    <r>
      <rPr>
        <sz val="10"/>
        <rFont val="Arial"/>
        <family val="0"/>
      </rPr>
      <t xml:space="preserve"> of Si]</t>
    </r>
  </si>
  <si>
    <r>
      <t>Step #2 Instructions:</t>
    </r>
    <r>
      <rPr>
        <sz val="10"/>
        <rFont val="Arial"/>
        <family val="2"/>
      </rPr>
      <t xml:space="preserve">  Enter the overall fraction (between 0 and 1) for each gas that is fed into the abatement tools within the red border.  The rest of of the information will automatically be calculated.  If your data is to be normilized by wafer outs, go to Step 3a; if your data is to be normalized by wafer starts, go to Step 3b.</t>
    </r>
  </si>
  <si>
    <t>Purpose and domain of this tool</t>
  </si>
  <si>
    <t>Acknowledgements</t>
  </si>
  <si>
    <t>Please visit the GHG Protocol Initiative at www.ghgprotocol.org for other GHG calculation tools.</t>
  </si>
  <si>
    <t>Calculating PFC Emissions from the Production of Semiconductor Wafers</t>
  </si>
  <si>
    <r>
      <t xml:space="preserve">This tool intends to facilitate the calculation of direct PFC emissions from the production of semiconductor wafers. </t>
    </r>
    <r>
      <rPr>
        <sz val="10"/>
        <rFont val="Arial"/>
        <family val="0"/>
      </rPr>
      <t xml:space="preserve">This document is to be used in conjunction with </t>
    </r>
    <r>
      <rPr>
        <sz val="10"/>
        <rFont val="Arial"/>
        <family val="0"/>
      </rPr>
      <t xml:space="preserve">GHG Protocol Reporting Standard and Guidance. 
</t>
    </r>
  </si>
  <si>
    <t xml:space="preserve">These guidelines have been prepared by World Semiconductor Council(WSC). All intellectual property rights  </t>
  </si>
  <si>
    <t>belong to WSC.</t>
  </si>
  <si>
    <t>Calculation worksheets. October 2001. Version 1.0</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</si>
</sst>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00000"/>
    <numFmt numFmtId="169" formatCode="0.0000000"/>
    <numFmt numFmtId="170" formatCode="0.00000000"/>
    <numFmt numFmtId="171" formatCode="&quot;SFr.&quot;\ #,##0;&quot;SFr.&quot;\ \-#,##0"/>
    <numFmt numFmtId="172" formatCode="&quot;SFr.&quot;\ #,##0;[Red]&quot;SFr.&quot;\ \-#,##0"/>
    <numFmt numFmtId="173" formatCode="&quot;SFr.&quot;\ #,##0.00;&quot;SFr.&quot;\ \-#,##0.00"/>
    <numFmt numFmtId="174" formatCode="&quot;SFr.&quot;\ #,##0.00;[Red]&quot;SFr.&quot;\ \-#,##0.00"/>
    <numFmt numFmtId="175" formatCode="_ &quot;SFr.&quot;\ * #,##0_ ;_ &quot;SFr.&quot;\ * \-#,##0_ ;_ &quot;SFr.&quot;\ * &quot;-&quot;_ ;_ @_ "/>
    <numFmt numFmtId="176" formatCode="_ * #,##0_ ;_ * \-#,##0_ ;_ * &quot;-&quot;_ ;_ @_ "/>
    <numFmt numFmtId="177" formatCode="_ &quot;SFr.&quot;\ * #,##0.00_ ;_ &quot;SFr.&quot;\ * \-#,##0.00_ ;_ &quot;SFr.&quot;\ * &quot;-&quot;??_ ;_ @_ "/>
    <numFmt numFmtId="178" formatCode="_ * #,##0.00_ ;_ * \-#,##0.00_ ;_ * &quot;-&quot;??_ ;_ @_ "/>
    <numFmt numFmtId="179" formatCode="#,##0\ &quot;F&quot;;\-#,##0\ &quot;F&quot;"/>
    <numFmt numFmtId="180" formatCode="#,##0\ &quot;F&quot;;[Red]\-#,##0\ &quot;F&quot;"/>
    <numFmt numFmtId="181" formatCode="#,##0.00\ &quot;F&quot;;\-#,##0.00\ &quot;F&quot;"/>
    <numFmt numFmtId="182" formatCode="#,##0.00\ &quot;F&quot;;[Red]\-#,##0.00\ &quot;F&quot;"/>
    <numFmt numFmtId="183" formatCode="_-* #,##0\ &quot;F&quot;_-;\-* #,##0\ &quot;F&quot;_-;_-* &quot;-&quot;\ &quot;F&quot;_-;_-@_-"/>
    <numFmt numFmtId="184" formatCode="_-* #,##0\ _F_-;\-* #,##0\ _F_-;_-* &quot;-&quot;\ _F_-;_-@_-"/>
    <numFmt numFmtId="185" formatCode="_-* #,##0.00\ &quot;F&quot;_-;\-* #,##0.00\ &quot;F&quot;_-;_-* &quot;-&quot;??\ &quot;F&quot;_-;_-@_-"/>
    <numFmt numFmtId="186" formatCode="_-* #,##0.00\ _F_-;\-* #,##0.00\ _F_-;_-* &quot;-&quot;??\ _F_-;_-@_-"/>
    <numFmt numFmtId="187" formatCode="#,##0.0"/>
    <numFmt numFmtId="188" formatCode="0\.0"/>
    <numFmt numFmtId="189" formatCode="0.0\.0"/>
    <numFmt numFmtId="190" formatCode="0.0000000000"/>
    <numFmt numFmtId="191" formatCode="0.000000000"/>
    <numFmt numFmtId="192" formatCode="&quot;Yes&quot;;&quot;Yes&quot;;&quot;No&quot;"/>
    <numFmt numFmtId="193" formatCode="&quot;True&quot;;&quot;True&quot;;&quot;False&quot;"/>
    <numFmt numFmtId="194" formatCode="&quot;On&quot;;&quot;On&quot;;&quot;Off&quot;"/>
    <numFmt numFmtId="195" formatCode="&quot;SFr.&quot;\ #,##0.0"/>
  </numFmts>
  <fonts count="23">
    <font>
      <sz val="10"/>
      <name val="Arial"/>
      <family val="0"/>
    </font>
    <font>
      <vertAlign val="subscript"/>
      <sz val="10"/>
      <name val="Arial"/>
      <family val="2"/>
    </font>
    <font>
      <i/>
      <sz val="10"/>
      <name val="Arial"/>
      <family val="2"/>
    </font>
    <font>
      <b/>
      <sz val="8"/>
      <name val="Tahoma"/>
      <family val="0"/>
    </font>
    <font>
      <b/>
      <i/>
      <sz val="10"/>
      <name val="Arial"/>
      <family val="2"/>
    </font>
    <font>
      <b/>
      <i/>
      <vertAlign val="subscript"/>
      <sz val="10"/>
      <name val="Arial"/>
      <family val="2"/>
    </font>
    <font>
      <b/>
      <sz val="10"/>
      <name val="Arial"/>
      <family val="2"/>
    </font>
    <font>
      <b/>
      <vertAlign val="subscript"/>
      <sz val="10"/>
      <name val="Arial"/>
      <family val="2"/>
    </font>
    <font>
      <sz val="14"/>
      <name val="Arial"/>
      <family val="2"/>
    </font>
    <font>
      <vertAlign val="superscript"/>
      <sz val="10"/>
      <name val="Arial"/>
      <family val="2"/>
    </font>
    <font>
      <sz val="12"/>
      <name val="Arial"/>
      <family val="2"/>
    </font>
    <font>
      <b/>
      <sz val="12"/>
      <name val="Arial"/>
      <family val="2"/>
    </font>
    <font>
      <b/>
      <u val="single"/>
      <sz val="12"/>
      <name val="Arial"/>
      <family val="2"/>
    </font>
    <font>
      <sz val="8"/>
      <name val="Tahoma"/>
      <family val="0"/>
    </font>
    <font>
      <b/>
      <vertAlign val="subscript"/>
      <sz val="8"/>
      <name val="Tahoma"/>
      <family val="2"/>
    </font>
    <font>
      <b/>
      <i/>
      <sz val="8"/>
      <name val="Tahoma"/>
      <family val="2"/>
    </font>
    <font>
      <b/>
      <i/>
      <vertAlign val="subscript"/>
      <sz val="8"/>
      <name val="Tahoma"/>
      <family val="2"/>
    </font>
    <font>
      <sz val="14"/>
      <color indexed="10"/>
      <name val="Arial"/>
      <family val="2"/>
    </font>
    <font>
      <u val="single"/>
      <sz val="10"/>
      <color indexed="36"/>
      <name val="Arial"/>
      <family val="0"/>
    </font>
    <font>
      <u val="single"/>
      <sz val="10"/>
      <color indexed="12"/>
      <name val="Arial"/>
      <family val="0"/>
    </font>
    <font>
      <b/>
      <u val="single"/>
      <sz val="10"/>
      <name val="Arial"/>
      <family val="2"/>
    </font>
    <font>
      <i/>
      <sz val="14"/>
      <name val="Arial"/>
      <family val="2"/>
    </font>
    <font>
      <b/>
      <sz val="8"/>
      <name val="Arial"/>
      <family val="2"/>
    </font>
  </fonts>
  <fills count="6">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17">
    <border>
      <left/>
      <right/>
      <top/>
      <bottom/>
      <diagonal/>
    </border>
    <border>
      <left style="medium">
        <color indexed="10"/>
      </left>
      <right style="medium">
        <color indexed="10"/>
      </right>
      <top style="medium">
        <color indexed="10"/>
      </top>
      <bottom style="medium">
        <color indexed="10"/>
      </bottom>
    </border>
    <border>
      <left style="thin">
        <color indexed="9"/>
      </left>
      <right style="thin">
        <color indexed="9"/>
      </right>
      <top>
        <color indexed="63"/>
      </top>
      <bottom>
        <color indexed="63"/>
      </bottom>
    </border>
    <border>
      <left>
        <color indexed="63"/>
      </left>
      <right>
        <color indexed="63"/>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color indexed="63"/>
      </right>
      <top style="thin">
        <color indexed="9"/>
      </top>
      <bottom style="thin">
        <color indexed="9"/>
      </bottom>
    </border>
    <border>
      <left style="medium">
        <color indexed="10"/>
      </left>
      <right style="medium">
        <color indexed="10"/>
      </right>
      <top style="medium">
        <color indexed="10"/>
      </top>
      <bottom>
        <color indexed="63"/>
      </bottom>
    </border>
    <border>
      <left style="medium">
        <color indexed="10"/>
      </left>
      <right style="medium">
        <color indexed="10"/>
      </right>
      <top>
        <color indexed="63"/>
      </top>
      <bottom>
        <color indexed="63"/>
      </bottom>
    </border>
    <border>
      <left style="medium">
        <color indexed="10"/>
      </left>
      <right style="medium">
        <color indexed="10"/>
      </right>
      <top>
        <color indexed="63"/>
      </top>
      <bottom style="medium">
        <color indexed="10"/>
      </bottom>
    </border>
    <border>
      <left style="medium">
        <color indexed="10"/>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style="medium">
        <color indexed="10"/>
      </right>
      <top>
        <color indexed="63"/>
      </top>
      <bottom style="medium">
        <color indexed="10"/>
      </bottom>
    </border>
    <border>
      <left>
        <color indexed="63"/>
      </left>
      <right>
        <color indexed="63"/>
      </right>
      <top>
        <color indexed="63"/>
      </top>
      <bottom style="thin">
        <color indexed="9"/>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4" fillId="0" borderId="0" xfId="0" applyFont="1" applyAlignment="1">
      <alignment horizontal="center"/>
    </xf>
    <xf numFmtId="0" fontId="6" fillId="0" borderId="0" xfId="0" applyFont="1" applyAlignment="1">
      <alignment horizontal="center"/>
    </xf>
    <xf numFmtId="0" fontId="8" fillId="2" borderId="0" xfId="0" applyFont="1" applyFill="1" applyAlignment="1" applyProtection="1">
      <alignment horizontal="center" wrapText="1"/>
      <protection/>
    </xf>
    <xf numFmtId="0" fontId="0" fillId="2" borderId="0" xfId="0" applyFill="1" applyAlignment="1" applyProtection="1">
      <alignment/>
      <protection/>
    </xf>
    <xf numFmtId="0" fontId="11" fillId="2" borderId="0" xfId="0" applyFont="1" applyFill="1" applyAlignment="1" applyProtection="1">
      <alignment/>
      <protection/>
    </xf>
    <xf numFmtId="0" fontId="6" fillId="2" borderId="0" xfId="0" applyFont="1" applyFill="1" applyAlignment="1" applyProtection="1">
      <alignment/>
      <protection/>
    </xf>
    <xf numFmtId="0" fontId="0" fillId="2" borderId="0" xfId="0" applyFill="1" applyAlignment="1" applyProtection="1">
      <alignment horizontal="center"/>
      <protection/>
    </xf>
    <xf numFmtId="49" fontId="10" fillId="2" borderId="1" xfId="0" applyNumberFormat="1" applyFont="1" applyFill="1" applyBorder="1" applyAlignment="1" applyProtection="1">
      <alignment horizontal="left"/>
      <protection locked="0"/>
    </xf>
    <xf numFmtId="1" fontId="10" fillId="2" borderId="1" xfId="0" applyNumberFormat="1" applyFont="1" applyFill="1" applyBorder="1" applyAlignment="1" applyProtection="1">
      <alignment horizontal="left"/>
      <protection locked="0"/>
    </xf>
    <xf numFmtId="0" fontId="0" fillId="2" borderId="0" xfId="0" applyFill="1" applyAlignment="1">
      <alignment/>
    </xf>
    <xf numFmtId="0" fontId="6" fillId="2" borderId="0" xfId="0" applyFont="1" applyFill="1" applyAlignment="1">
      <alignment horizontal="center"/>
    </xf>
    <xf numFmtId="2" fontId="0" fillId="2" borderId="0" xfId="0" applyNumberFormat="1" applyFill="1" applyAlignment="1">
      <alignment horizontal="center"/>
    </xf>
    <xf numFmtId="0" fontId="6" fillId="2" borderId="0" xfId="0" applyFont="1" applyFill="1" applyAlignment="1">
      <alignment/>
    </xf>
    <xf numFmtId="0" fontId="0" fillId="2" borderId="0" xfId="0" applyFill="1" applyAlignment="1">
      <alignment horizontal="center"/>
    </xf>
    <xf numFmtId="164" fontId="0" fillId="2" borderId="0" xfId="0" applyNumberFormat="1" applyFill="1" applyAlignment="1">
      <alignment horizontal="center"/>
    </xf>
    <xf numFmtId="1" fontId="0" fillId="0" borderId="0" xfId="0" applyNumberFormat="1" applyAlignment="1">
      <alignment horizontal="center"/>
    </xf>
    <xf numFmtId="166" fontId="0" fillId="0" borderId="0" xfId="0" applyNumberFormat="1" applyAlignment="1">
      <alignment horizontal="center"/>
    </xf>
    <xf numFmtId="0" fontId="11" fillId="2" borderId="0" xfId="0" applyFont="1" applyFill="1" applyAlignment="1">
      <alignment horizontal="left"/>
    </xf>
    <xf numFmtId="0" fontId="8" fillId="2" borderId="0" xfId="0" applyFont="1" applyFill="1" applyAlignment="1">
      <alignment horizontal="center"/>
    </xf>
    <xf numFmtId="0" fontId="4" fillId="2" borderId="0" xfId="0" applyFont="1" applyFill="1" applyAlignment="1">
      <alignment horizontal="center"/>
    </xf>
    <xf numFmtId="1" fontId="0" fillId="2" borderId="0" xfId="0" applyNumberFormat="1" applyFill="1" applyBorder="1" applyAlignment="1">
      <alignment horizontal="center"/>
    </xf>
    <xf numFmtId="1" fontId="0" fillId="2" borderId="0" xfId="0" applyNumberFormat="1" applyFill="1" applyAlignment="1">
      <alignment/>
    </xf>
    <xf numFmtId="0" fontId="2" fillId="2" borderId="0" xfId="0" applyFont="1" applyFill="1" applyAlignment="1" applyProtection="1">
      <alignment horizontal="center"/>
      <protection/>
    </xf>
    <xf numFmtId="0" fontId="4" fillId="2" borderId="0" xfId="0" applyFont="1" applyFill="1" applyAlignment="1" applyProtection="1">
      <alignment horizontal="left"/>
      <protection/>
    </xf>
    <xf numFmtId="0" fontId="4" fillId="2" borderId="0" xfId="0" applyFont="1" applyFill="1" applyAlignment="1">
      <alignment/>
    </xf>
    <xf numFmtId="0" fontId="0" fillId="0" borderId="2" xfId="0" applyBorder="1" applyAlignment="1">
      <alignment/>
    </xf>
    <xf numFmtId="0" fontId="0" fillId="2" borderId="2" xfId="0" applyFill="1" applyBorder="1" applyAlignment="1">
      <alignment/>
    </xf>
    <xf numFmtId="0" fontId="0" fillId="0" borderId="3" xfId="0" applyBorder="1" applyAlignment="1">
      <alignment/>
    </xf>
    <xf numFmtId="0" fontId="0" fillId="2" borderId="3" xfId="0" applyFill="1" applyBorder="1" applyAlignment="1">
      <alignment/>
    </xf>
    <xf numFmtId="0" fontId="0" fillId="0" borderId="4" xfId="0" applyBorder="1" applyAlignment="1">
      <alignment/>
    </xf>
    <xf numFmtId="0" fontId="0" fillId="0" borderId="0" xfId="0" applyFill="1" applyAlignment="1">
      <alignment/>
    </xf>
    <xf numFmtId="0" fontId="4" fillId="0" borderId="0" xfId="0" applyFont="1" applyFill="1" applyAlignment="1">
      <alignment horizontal="center"/>
    </xf>
    <xf numFmtId="0" fontId="6" fillId="0" borderId="0" xfId="0" applyFont="1" applyFill="1" applyAlignment="1">
      <alignment/>
    </xf>
    <xf numFmtId="0" fontId="0" fillId="0" borderId="0" xfId="0" applyFill="1" applyAlignment="1">
      <alignment horizontal="center"/>
    </xf>
    <xf numFmtId="165" fontId="0" fillId="0" borderId="0" xfId="0" applyNumberFormat="1" applyFill="1" applyAlignment="1">
      <alignment horizontal="center"/>
    </xf>
    <xf numFmtId="0" fontId="0" fillId="0" borderId="5" xfId="0" applyFill="1" applyBorder="1" applyAlignment="1">
      <alignment/>
    </xf>
    <xf numFmtId="0" fontId="0" fillId="0" borderId="3" xfId="0" applyFill="1" applyBorder="1" applyAlignment="1">
      <alignment/>
    </xf>
    <xf numFmtId="0" fontId="0" fillId="0" borderId="6" xfId="0" applyFill="1" applyBorder="1" applyAlignment="1">
      <alignment/>
    </xf>
    <xf numFmtId="0" fontId="2" fillId="2" borderId="0" xfId="0" applyFont="1" applyFill="1" applyAlignment="1">
      <alignment/>
    </xf>
    <xf numFmtId="0" fontId="0" fillId="0" borderId="2" xfId="0" applyFill="1" applyBorder="1" applyAlignment="1">
      <alignment/>
    </xf>
    <xf numFmtId="0" fontId="6" fillId="2" borderId="0" xfId="0" applyFont="1" applyFill="1" applyAlignment="1">
      <alignment horizontal="left" vertical="top"/>
    </xf>
    <xf numFmtId="1" fontId="0" fillId="0" borderId="7" xfId="0" applyNumberFormat="1" applyFill="1" applyBorder="1" applyAlignment="1" applyProtection="1">
      <alignment horizontal="center"/>
      <protection locked="0"/>
    </xf>
    <xf numFmtId="1" fontId="0" fillId="0" borderId="8" xfId="0" applyNumberFormat="1" applyFill="1" applyBorder="1" applyAlignment="1" applyProtection="1">
      <alignment horizontal="center"/>
      <protection locked="0"/>
    </xf>
    <xf numFmtId="1" fontId="0" fillId="0" borderId="9" xfId="0" applyNumberFormat="1" applyFill="1" applyBorder="1" applyAlignment="1" applyProtection="1">
      <alignment horizontal="center"/>
      <protection locked="0"/>
    </xf>
    <xf numFmtId="0" fontId="0" fillId="0" borderId="7" xfId="0" applyFill="1" applyBorder="1" applyAlignment="1" applyProtection="1">
      <alignment horizontal="center"/>
      <protection locked="0"/>
    </xf>
    <xf numFmtId="0" fontId="0" fillId="0" borderId="8" xfId="0" applyFill="1" applyBorder="1" applyAlignment="1" applyProtection="1">
      <alignment horizontal="center"/>
      <protection locked="0"/>
    </xf>
    <xf numFmtId="0" fontId="0" fillId="0" borderId="9" xfId="0" applyFill="1" applyBorder="1" applyAlignment="1" applyProtection="1">
      <alignment horizontal="center"/>
      <protection locked="0"/>
    </xf>
    <xf numFmtId="1" fontId="0" fillId="0" borderId="10" xfId="0" applyNumberFormat="1" applyBorder="1" applyAlignment="1" applyProtection="1">
      <alignment horizontal="center"/>
      <protection locked="0"/>
    </xf>
    <xf numFmtId="1" fontId="0" fillId="0" borderId="11" xfId="0" applyNumberFormat="1" applyBorder="1" applyAlignment="1" applyProtection="1">
      <alignment horizontal="center"/>
      <protection locked="0"/>
    </xf>
    <xf numFmtId="1" fontId="0" fillId="0" borderId="12" xfId="0" applyNumberFormat="1" applyBorder="1" applyAlignment="1" applyProtection="1">
      <alignment horizontal="center"/>
      <protection locked="0"/>
    </xf>
    <xf numFmtId="1" fontId="0" fillId="0" borderId="13" xfId="0" applyNumberFormat="1" applyBorder="1" applyAlignment="1" applyProtection="1">
      <alignment horizontal="center"/>
      <protection locked="0"/>
    </xf>
    <xf numFmtId="1" fontId="0" fillId="0" borderId="14" xfId="0" applyNumberFormat="1" applyBorder="1" applyAlignment="1" applyProtection="1">
      <alignment horizontal="center"/>
      <protection locked="0"/>
    </xf>
    <xf numFmtId="1" fontId="0" fillId="0" borderId="15" xfId="0" applyNumberFormat="1" applyBorder="1" applyAlignment="1" applyProtection="1">
      <alignment horizontal="center"/>
      <protection locked="0"/>
    </xf>
    <xf numFmtId="0" fontId="0" fillId="2" borderId="0" xfId="0" applyFill="1" applyAlignment="1" applyProtection="1">
      <alignment horizontal="left"/>
      <protection/>
    </xf>
    <xf numFmtId="0" fontId="2" fillId="2" borderId="0" xfId="0" applyFont="1" applyFill="1" applyAlignment="1">
      <alignment horizontal="left"/>
    </xf>
    <xf numFmtId="0" fontId="0" fillId="0" borderId="16" xfId="0" applyFill="1" applyBorder="1" applyAlignment="1">
      <alignment/>
    </xf>
    <xf numFmtId="0" fontId="0" fillId="2" borderId="0" xfId="0" applyFill="1" applyAlignment="1">
      <alignment/>
    </xf>
    <xf numFmtId="166" fontId="0" fillId="2" borderId="0" xfId="0" applyNumberFormat="1" applyFill="1" applyAlignment="1">
      <alignment/>
    </xf>
    <xf numFmtId="49" fontId="17" fillId="2" borderId="0" xfId="0" applyNumberFormat="1" applyFont="1" applyFill="1" applyAlignment="1">
      <alignment horizontal="center"/>
    </xf>
    <xf numFmtId="2" fontId="0" fillId="2" borderId="0" xfId="0" applyNumberFormat="1" applyFill="1" applyAlignment="1">
      <alignment/>
    </xf>
    <xf numFmtId="14" fontId="0" fillId="0" borderId="0" xfId="0" applyNumberFormat="1" applyAlignment="1">
      <alignment/>
    </xf>
    <xf numFmtId="0" fontId="4" fillId="3" borderId="0" xfId="0" applyFont="1" applyFill="1" applyAlignment="1">
      <alignment horizontal="center"/>
    </xf>
    <xf numFmtId="1" fontId="0" fillId="4" borderId="0" xfId="0" applyNumberFormat="1" applyFill="1" applyAlignment="1">
      <alignment/>
    </xf>
    <xf numFmtId="2" fontId="0" fillId="5" borderId="0" xfId="0" applyNumberFormat="1" applyFill="1" applyAlignment="1">
      <alignment/>
    </xf>
    <xf numFmtId="0" fontId="8" fillId="0" borderId="0" xfId="0" applyFont="1" applyAlignment="1">
      <alignment/>
    </xf>
    <xf numFmtId="0" fontId="20" fillId="0" borderId="0" xfId="0" applyFont="1" applyAlignment="1">
      <alignment/>
    </xf>
    <xf numFmtId="0" fontId="0" fillId="0" borderId="0" xfId="0" applyBorder="1" applyAlignment="1">
      <alignment/>
    </xf>
    <xf numFmtId="0" fontId="21" fillId="0" borderId="0" xfId="0" applyFont="1" applyAlignment="1">
      <alignment/>
    </xf>
    <xf numFmtId="0" fontId="8"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wrapText="1"/>
    </xf>
    <xf numFmtId="0" fontId="8" fillId="2" borderId="0" xfId="0" applyFont="1" applyFill="1" applyAlignment="1" applyProtection="1">
      <alignment horizontal="center" wrapText="1"/>
      <protection/>
    </xf>
    <xf numFmtId="0" fontId="6" fillId="2" borderId="0" xfId="0" applyFont="1" applyFill="1" applyAlignment="1">
      <alignment horizontal="left" wrapText="1"/>
    </xf>
    <xf numFmtId="0" fontId="0" fillId="2" borderId="0" xfId="0" applyFont="1" applyFill="1" applyAlignment="1">
      <alignment horizontal="left" wrapText="1"/>
    </xf>
    <xf numFmtId="0" fontId="6" fillId="2" borderId="0" xfId="0" applyFont="1" applyFill="1" applyAlignment="1">
      <alignment horizontal="left" vertical="top" wrapText="1"/>
    </xf>
    <xf numFmtId="0" fontId="8" fillId="2" borderId="0" xfId="0" applyFont="1" applyFill="1" applyAlignment="1">
      <alignment horizontal="center" wrapText="1"/>
    </xf>
    <xf numFmtId="0" fontId="8" fillId="2" borderId="0" xfId="0" applyFont="1" applyFill="1" applyAlignment="1">
      <alignment horizontal="center" vertical="top" wrapText="1"/>
    </xf>
    <xf numFmtId="0" fontId="6" fillId="0" borderId="0" xfId="0" applyFont="1" applyFill="1" applyAlignment="1">
      <alignment horizontal="left" vertical="top" wrapText="1"/>
    </xf>
    <xf numFmtId="0" fontId="12" fillId="2" borderId="0" xfId="0" applyFont="1" applyFill="1" applyAlignment="1">
      <alignment horizontal="center"/>
    </xf>
    <xf numFmtId="0" fontId="11" fillId="2" borderId="0" xfId="0" applyFont="1" applyFill="1" applyAlignment="1">
      <alignment horizontal="center"/>
    </xf>
  </cellXfs>
  <cellStyles count="12">
    <cellStyle name="Normal" xfId="0"/>
    <cellStyle name="Comma" xfId="15"/>
    <cellStyle name="Comma [0]" xfId="16"/>
    <cellStyle name="Currency" xfId="17"/>
    <cellStyle name="Currency [0]" xfId="18"/>
    <cellStyle name="Followed Hyperlink" xfId="19"/>
    <cellStyle name="Hyperlink" xfId="20"/>
    <cellStyle name="Milliers [0]_Annex_comb_guideline_version4-2" xfId="21"/>
    <cellStyle name="Milliers_Annex_comb_guideline_version4-2" xfId="22"/>
    <cellStyle name="Monétaire [0]_Annex comb guideline 4-7" xfId="23"/>
    <cellStyle name="Monétaire_Annex_comb_guideline_version4-2" xfId="24"/>
    <cellStyle name="Percent" xfId="25"/>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H23"/>
  <sheetViews>
    <sheetView tabSelected="1" workbookViewId="0" topLeftCell="A1">
      <selection activeCell="B4" sqref="B4"/>
    </sheetView>
  </sheetViews>
  <sheetFormatPr defaultColWidth="9.140625" defaultRowHeight="12.75"/>
  <cols>
    <col min="1" max="1" width="9.8515625" style="0" customWidth="1"/>
    <col min="2" max="6" width="15.28125" style="0" customWidth="1"/>
    <col min="7" max="7" width="14.140625" style="0" customWidth="1"/>
  </cols>
  <sheetData>
    <row r="2" spans="2:7" s="65" customFormat="1" ht="18">
      <c r="B2" s="69" t="s">
        <v>131</v>
      </c>
      <c r="C2" s="69"/>
      <c r="D2" s="69"/>
      <c r="E2" s="69"/>
      <c r="F2" s="69"/>
      <c r="G2" s="70"/>
    </row>
    <row r="3" ht="18.75">
      <c r="B3" s="68" t="s">
        <v>135</v>
      </c>
    </row>
    <row r="5" ht="12.75">
      <c r="B5" s="66" t="s">
        <v>128</v>
      </c>
    </row>
    <row r="7" spans="2:7" ht="12.75">
      <c r="B7" s="71" t="s">
        <v>132</v>
      </c>
      <c r="C7" s="71"/>
      <c r="D7" s="71"/>
      <c r="E7" s="71"/>
      <c r="F7" s="71"/>
      <c r="G7" s="72"/>
    </row>
    <row r="8" spans="2:7" ht="12.75">
      <c r="B8" s="71"/>
      <c r="C8" s="71"/>
      <c r="D8" s="71"/>
      <c r="E8" s="71"/>
      <c r="F8" s="71"/>
      <c r="G8" s="72"/>
    </row>
    <row r="9" spans="2:7" ht="5.25" customHeight="1">
      <c r="B9" s="71"/>
      <c r="C9" s="71"/>
      <c r="D9" s="71"/>
      <c r="E9" s="71"/>
      <c r="F9" s="71"/>
      <c r="G9" s="72"/>
    </row>
    <row r="10" spans="2:7" ht="12.75" hidden="1">
      <c r="B10" s="71"/>
      <c r="C10" s="71"/>
      <c r="D10" s="71"/>
      <c r="E10" s="71"/>
      <c r="F10" s="71"/>
      <c r="G10" s="72"/>
    </row>
    <row r="11" spans="2:7" ht="12.75" hidden="1">
      <c r="B11" s="71"/>
      <c r="C11" s="71"/>
      <c r="D11" s="71"/>
      <c r="E11" s="71"/>
      <c r="F11" s="71"/>
      <c r="G11" s="72"/>
    </row>
    <row r="12" spans="2:7" ht="23.25" customHeight="1" hidden="1">
      <c r="B12" s="71"/>
      <c r="C12" s="71"/>
      <c r="D12" s="71"/>
      <c r="E12" s="71"/>
      <c r="F12" s="71"/>
      <c r="G12" s="72"/>
    </row>
    <row r="14" ht="12.75">
      <c r="B14" s="66" t="s">
        <v>129</v>
      </c>
    </row>
    <row r="15" ht="12.75">
      <c r="B15" s="66"/>
    </row>
    <row r="16" spans="2:8" ht="13.5" customHeight="1">
      <c r="B16" s="67" t="s">
        <v>133</v>
      </c>
      <c r="C16" s="67"/>
      <c r="D16" s="67"/>
      <c r="E16" s="67"/>
      <c r="F16" s="67"/>
      <c r="G16" s="67"/>
      <c r="H16" s="67"/>
    </row>
    <row r="17" spans="2:8" ht="13.5" customHeight="1">
      <c r="B17" s="67" t="s">
        <v>134</v>
      </c>
      <c r="C17" s="67"/>
      <c r="D17" s="67"/>
      <c r="E17" s="67"/>
      <c r="F17" s="67"/>
      <c r="G17" s="67"/>
      <c r="H17" s="67"/>
    </row>
    <row r="18" spans="2:8" ht="13.5" customHeight="1">
      <c r="B18" s="67" t="s">
        <v>130</v>
      </c>
      <c r="C18" s="67"/>
      <c r="D18" s="67"/>
      <c r="E18" s="67"/>
      <c r="F18" s="67"/>
      <c r="G18" s="67"/>
      <c r="H18" s="67"/>
    </row>
    <row r="19" spans="2:8" ht="13.5" customHeight="1">
      <c r="B19" s="67"/>
      <c r="C19" s="67"/>
      <c r="D19" s="67"/>
      <c r="E19" s="67"/>
      <c r="F19" s="67"/>
      <c r="G19" s="67"/>
      <c r="H19" s="67"/>
    </row>
    <row r="20" spans="2:8" ht="13.5" customHeight="1">
      <c r="B20" s="67"/>
      <c r="C20" s="67"/>
      <c r="D20" s="67"/>
      <c r="E20" s="67"/>
      <c r="F20" s="67"/>
      <c r="G20" s="67"/>
      <c r="H20" s="67"/>
    </row>
    <row r="21" spans="2:8" ht="13.5" customHeight="1">
      <c r="B21" s="67"/>
      <c r="C21" s="67"/>
      <c r="D21" s="67"/>
      <c r="E21" s="67"/>
      <c r="F21" s="67"/>
      <c r="G21" s="67"/>
      <c r="H21" s="67"/>
    </row>
    <row r="22" spans="2:8" ht="13.5" customHeight="1">
      <c r="B22" s="67"/>
      <c r="C22" s="67"/>
      <c r="D22" s="67"/>
      <c r="E22" s="67"/>
      <c r="F22" s="67"/>
      <c r="G22" s="67"/>
      <c r="H22" s="67"/>
    </row>
    <row r="23" spans="3:8" ht="14.25" customHeight="1">
      <c r="C23" s="67"/>
      <c r="D23" s="67"/>
      <c r="E23" s="67"/>
      <c r="F23" s="67"/>
      <c r="G23" s="67"/>
      <c r="H23" s="67"/>
    </row>
  </sheetData>
  <mergeCells count="2">
    <mergeCell ref="B2:G2"/>
    <mergeCell ref="B7:G12"/>
  </mergeCells>
  <printOptions/>
  <pageMargins left="0.75" right="0.75" top="1" bottom="1" header="0.5" footer="0.5"/>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D5"/>
  <sheetViews>
    <sheetView workbookViewId="0" topLeftCell="A1">
      <selection activeCell="D12" sqref="D12"/>
    </sheetView>
  </sheetViews>
  <sheetFormatPr defaultColWidth="9.140625" defaultRowHeight="12.75"/>
  <cols>
    <col min="1" max="1" width="6.140625" style="0" bestFit="1" customWidth="1"/>
    <col min="2" max="2" width="17.8515625" style="0" bestFit="1" customWidth="1"/>
    <col min="3" max="3" width="7.140625" style="0" bestFit="1" customWidth="1"/>
    <col min="4" max="4" width="70.00390625" style="0" bestFit="1" customWidth="1"/>
  </cols>
  <sheetData>
    <row r="2" spans="1:4" ht="12.75">
      <c r="A2" t="s">
        <v>110</v>
      </c>
      <c r="B2" t="s">
        <v>113</v>
      </c>
      <c r="C2" t="s">
        <v>111</v>
      </c>
      <c r="D2" t="s">
        <v>112</v>
      </c>
    </row>
    <row r="4" spans="1:4" ht="12.75">
      <c r="A4" t="s">
        <v>109</v>
      </c>
      <c r="B4" t="s">
        <v>114</v>
      </c>
      <c r="C4" s="61">
        <v>36698</v>
      </c>
      <c r="D4" t="s">
        <v>115</v>
      </c>
    </row>
    <row r="5" ht="12.75">
      <c r="D5" t="s">
        <v>116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18"/>
  <sheetViews>
    <sheetView workbookViewId="0" topLeftCell="A1">
      <selection activeCell="B26" sqref="B26"/>
    </sheetView>
  </sheetViews>
  <sheetFormatPr defaultColWidth="9.140625" defaultRowHeight="12.75"/>
  <cols>
    <col min="1" max="2" width="10.7109375" style="4" customWidth="1"/>
    <col min="3" max="3" width="20.7109375" style="4" customWidth="1"/>
    <col min="4" max="6" width="10.7109375" style="4" customWidth="1"/>
    <col min="7" max="16384" width="9.140625" style="4" customWidth="1"/>
  </cols>
  <sheetData>
    <row r="1" spans="1:6" ht="36" customHeight="1">
      <c r="A1" s="73" t="s">
        <v>23</v>
      </c>
      <c r="B1" s="73"/>
      <c r="C1" s="73"/>
      <c r="D1" s="73"/>
      <c r="E1" s="73"/>
      <c r="F1" s="3"/>
    </row>
    <row r="2" ht="13.5" thickBot="1"/>
    <row r="3" spans="1:3" ht="16.5" thickBot="1">
      <c r="A3" s="5" t="s">
        <v>21</v>
      </c>
      <c r="C3" s="8"/>
    </row>
    <row r="4" spans="1:3" ht="16.5" thickBot="1">
      <c r="A4" s="5" t="s">
        <v>24</v>
      </c>
      <c r="C4" s="9"/>
    </row>
    <row r="6" ht="12.75">
      <c r="A6" s="6" t="s">
        <v>22</v>
      </c>
    </row>
    <row r="7" spans="1:2" ht="12.75">
      <c r="A7" s="7" t="s">
        <v>26</v>
      </c>
      <c r="B7" s="4" t="s">
        <v>36</v>
      </c>
    </row>
    <row r="8" spans="1:2" ht="12.75">
      <c r="A8" s="7" t="s">
        <v>27</v>
      </c>
      <c r="B8" s="4" t="s">
        <v>28</v>
      </c>
    </row>
    <row r="9" spans="1:2" ht="12.75">
      <c r="A9" s="7" t="s">
        <v>29</v>
      </c>
      <c r="B9" s="4" t="s">
        <v>30</v>
      </c>
    </row>
    <row r="10" spans="2:3" ht="12.75">
      <c r="B10" s="7" t="s">
        <v>31</v>
      </c>
      <c r="C10" s="4" t="s">
        <v>34</v>
      </c>
    </row>
    <row r="11" spans="2:3" ht="12.75">
      <c r="B11" s="7" t="s">
        <v>32</v>
      </c>
      <c r="C11" s="4" t="s">
        <v>33</v>
      </c>
    </row>
    <row r="12" ht="12.75">
      <c r="C12" s="4" t="s">
        <v>35</v>
      </c>
    </row>
    <row r="13" spans="1:2" ht="12.75">
      <c r="A13" s="7" t="s">
        <v>56</v>
      </c>
      <c r="B13" s="4" t="s">
        <v>57</v>
      </c>
    </row>
    <row r="14" ht="12.75">
      <c r="A14" s="6" t="s">
        <v>50</v>
      </c>
    </row>
    <row r="15" ht="15.75">
      <c r="A15" s="4" t="s">
        <v>89</v>
      </c>
    </row>
    <row r="16" spans="1:4" ht="12.75">
      <c r="A16" s="24"/>
      <c r="D16" s="24"/>
    </row>
    <row r="17" spans="1:4" ht="12.75">
      <c r="A17" s="24"/>
      <c r="B17" s="4" t="s">
        <v>55</v>
      </c>
      <c r="D17" s="23"/>
    </row>
    <row r="18" spans="1:4" ht="12.75">
      <c r="A18" s="24"/>
      <c r="D18" s="23"/>
    </row>
  </sheetData>
  <sheetProtection password="8F90" sheet="1" objects="1" scenarios="1"/>
  <mergeCells count="1">
    <mergeCell ref="A1:E1"/>
  </mergeCells>
  <dataValidations count="1">
    <dataValidation allowBlank="1" errorTitle="Invalid Date" error="Date must be between 1995 and 2010.  The dates of the agreement.&#10;" sqref="C3"/>
  </dataValidation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27"/>
  <sheetViews>
    <sheetView zoomScale="80" zoomScaleNormal="80" workbookViewId="0" topLeftCell="A9">
      <selection activeCell="A16" sqref="A16:F16"/>
    </sheetView>
  </sheetViews>
  <sheetFormatPr defaultColWidth="9.140625" defaultRowHeight="12.75"/>
  <cols>
    <col min="1" max="6" width="14.7109375" style="10" customWidth="1"/>
    <col min="7" max="16384" width="9.140625" style="10" customWidth="1"/>
  </cols>
  <sheetData>
    <row r="1" ht="12.75">
      <c r="A1" s="10" t="s">
        <v>58</v>
      </c>
    </row>
    <row r="3" s="4" customFormat="1" ht="12.75">
      <c r="A3" s="6" t="s">
        <v>60</v>
      </c>
    </row>
    <row r="4" spans="1:2" s="4" customFormat="1" ht="12.75">
      <c r="A4" s="7" t="s">
        <v>26</v>
      </c>
      <c r="B4" s="4" t="s">
        <v>36</v>
      </c>
    </row>
    <row r="5" spans="1:2" s="4" customFormat="1" ht="12.75">
      <c r="A5" s="7" t="s">
        <v>27</v>
      </c>
      <c r="B5" s="4" t="s">
        <v>28</v>
      </c>
    </row>
    <row r="6" spans="1:2" s="4" customFormat="1" ht="12.75">
      <c r="A6" s="7" t="s">
        <v>29</v>
      </c>
      <c r="B6" s="4" t="s">
        <v>30</v>
      </c>
    </row>
    <row r="7" spans="2:3" s="4" customFormat="1" ht="12.75">
      <c r="B7" s="7" t="s">
        <v>31</v>
      </c>
      <c r="C7" s="4" t="s">
        <v>34</v>
      </c>
    </row>
    <row r="8" spans="2:3" s="4" customFormat="1" ht="12.75">
      <c r="B8" s="7" t="s">
        <v>32</v>
      </c>
      <c r="C8" s="4" t="s">
        <v>33</v>
      </c>
    </row>
    <row r="9" s="4" customFormat="1" ht="12.75">
      <c r="C9" s="4" t="s">
        <v>35</v>
      </c>
    </row>
    <row r="10" spans="1:2" s="4" customFormat="1" ht="12.75">
      <c r="A10" s="7" t="s">
        <v>56</v>
      </c>
      <c r="B10" s="4" t="s">
        <v>57</v>
      </c>
    </row>
    <row r="12" spans="1:6" ht="51" customHeight="1">
      <c r="A12" s="74" t="s">
        <v>59</v>
      </c>
      <c r="B12" s="74"/>
      <c r="C12" s="74"/>
      <c r="D12" s="74"/>
      <c r="E12" s="74"/>
      <c r="F12" s="74"/>
    </row>
    <row r="14" spans="1:6" ht="56.25" customHeight="1">
      <c r="A14" s="74" t="s">
        <v>127</v>
      </c>
      <c r="B14" s="75"/>
      <c r="C14" s="75"/>
      <c r="D14" s="75"/>
      <c r="E14" s="75"/>
      <c r="F14" s="75"/>
    </row>
    <row r="16" spans="1:6" ht="69.75" customHeight="1">
      <c r="A16" s="76" t="s">
        <v>119</v>
      </c>
      <c r="B16" s="76"/>
      <c r="C16" s="76"/>
      <c r="D16" s="76"/>
      <c r="E16" s="76"/>
      <c r="F16" s="76"/>
    </row>
    <row r="17" spans="1:3" ht="12.75">
      <c r="A17" s="41"/>
      <c r="B17" s="41"/>
      <c r="C17" s="41"/>
    </row>
    <row r="18" spans="1:6" ht="39.75" customHeight="1">
      <c r="A18" s="76" t="s">
        <v>61</v>
      </c>
      <c r="B18" s="76"/>
      <c r="C18" s="76"/>
      <c r="D18" s="76"/>
      <c r="E18" s="76"/>
      <c r="F18" s="76"/>
    </row>
    <row r="19" spans="1:3" ht="12.75">
      <c r="A19" s="41"/>
      <c r="B19" s="41"/>
      <c r="C19" s="41"/>
    </row>
    <row r="20" spans="1:3" ht="12.75">
      <c r="A20" s="41"/>
      <c r="B20" s="41"/>
      <c r="C20" s="41"/>
    </row>
    <row r="21" spans="1:3" ht="12.75">
      <c r="A21" s="41"/>
      <c r="B21" s="41"/>
      <c r="C21" s="41"/>
    </row>
    <row r="22" spans="1:3" ht="12.75">
      <c r="A22" s="41"/>
      <c r="B22" s="41"/>
      <c r="C22" s="41"/>
    </row>
    <row r="23" spans="1:3" ht="12.75">
      <c r="A23" s="41"/>
      <c r="B23" s="41"/>
      <c r="C23" s="41"/>
    </row>
    <row r="24" spans="1:3" ht="12.75">
      <c r="A24" s="41"/>
      <c r="B24" s="41"/>
      <c r="C24" s="41"/>
    </row>
    <row r="25" spans="1:3" ht="12.75">
      <c r="A25" s="41"/>
      <c r="B25" s="41"/>
      <c r="C25" s="41"/>
    </row>
    <row r="26" spans="1:3" ht="12.75">
      <c r="A26" s="41"/>
      <c r="B26" s="41"/>
      <c r="C26" s="41"/>
    </row>
    <row r="27" spans="1:3" ht="12.75">
      <c r="A27" s="41"/>
      <c r="B27" s="41"/>
      <c r="C27" s="41"/>
    </row>
  </sheetData>
  <mergeCells count="4">
    <mergeCell ref="A12:F12"/>
    <mergeCell ref="A14:F14"/>
    <mergeCell ref="A16:F16"/>
    <mergeCell ref="A18:F18"/>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15"/>
  <sheetViews>
    <sheetView workbookViewId="0" topLeftCell="A1">
      <selection activeCell="C7" sqref="C7"/>
    </sheetView>
  </sheetViews>
  <sheetFormatPr defaultColWidth="9.140625" defaultRowHeight="12.75"/>
  <cols>
    <col min="1" max="6" width="10.7109375" style="10" customWidth="1"/>
    <col min="7" max="16384" width="9.140625" style="10" customWidth="1"/>
  </cols>
  <sheetData>
    <row r="1" spans="1:6" ht="36" customHeight="1">
      <c r="A1" s="77" t="s">
        <v>10</v>
      </c>
      <c r="B1" s="77"/>
      <c r="C1" s="77"/>
      <c r="D1" s="77"/>
      <c r="E1" s="77"/>
      <c r="F1" s="77"/>
    </row>
    <row r="2" spans="2:6" ht="6.75" customHeight="1">
      <c r="B2" s="40"/>
      <c r="C2" s="40"/>
      <c r="D2" s="40"/>
      <c r="E2" s="40"/>
      <c r="F2" s="37"/>
    </row>
    <row r="3" spans="1:5" ht="15" thickBot="1">
      <c r="A3" s="37"/>
      <c r="B3" s="31"/>
      <c r="C3" s="32" t="s">
        <v>76</v>
      </c>
      <c r="D3" s="32" t="s">
        <v>77</v>
      </c>
      <c r="E3" s="37"/>
    </row>
    <row r="4" spans="1:5" ht="14.25">
      <c r="A4" s="37"/>
      <c r="B4" s="33" t="s">
        <v>1</v>
      </c>
      <c r="C4" s="42"/>
      <c r="D4" s="34">
        <f>'WSC Default Emission Factors'!D7</f>
        <v>9200</v>
      </c>
      <c r="E4" s="37"/>
    </row>
    <row r="5" spans="1:5" ht="14.25">
      <c r="A5" s="37"/>
      <c r="B5" s="33" t="s">
        <v>2</v>
      </c>
      <c r="C5" s="43"/>
      <c r="D5" s="34">
        <f>'WSC Default Emission Factors'!D8</f>
        <v>6500</v>
      </c>
      <c r="E5" s="37"/>
    </row>
    <row r="6" spans="1:5" ht="14.25">
      <c r="A6" s="37"/>
      <c r="B6" s="33" t="s">
        <v>3</v>
      </c>
      <c r="C6" s="43"/>
      <c r="D6" s="34">
        <f>'WSC Default Emission Factors'!D9</f>
        <v>11700</v>
      </c>
      <c r="E6" s="37"/>
    </row>
    <row r="7" spans="1:5" ht="14.25">
      <c r="A7" s="37"/>
      <c r="B7" s="33" t="s">
        <v>4</v>
      </c>
      <c r="C7" s="43"/>
      <c r="D7" s="34">
        <f>'WSC Default Emission Factors'!D10</f>
        <v>23900</v>
      </c>
      <c r="E7" s="37"/>
    </row>
    <row r="8" spans="1:5" ht="14.25">
      <c r="A8" s="37"/>
      <c r="B8" s="33" t="s">
        <v>5</v>
      </c>
      <c r="C8" s="43"/>
      <c r="D8" s="34">
        <f>'WSC Default Emission Factors'!D11</f>
        <v>8000</v>
      </c>
      <c r="E8" s="37"/>
    </row>
    <row r="9" spans="1:5" ht="14.25">
      <c r="A9" s="37"/>
      <c r="B9" s="33" t="s">
        <v>6</v>
      </c>
      <c r="C9" s="43"/>
      <c r="D9" s="34">
        <f>'WSC Default Emission Factors'!D12</f>
        <v>7000</v>
      </c>
      <c r="E9" s="37"/>
    </row>
    <row r="10" spans="1:5" ht="15" thickBot="1">
      <c r="A10" s="37"/>
      <c r="B10" s="33" t="s">
        <v>7</v>
      </c>
      <c r="C10" s="44"/>
      <c r="D10" s="34">
        <f>'WSC Default Emission Factors'!D13</f>
        <v>8700</v>
      </c>
      <c r="E10" s="37"/>
    </row>
    <row r="11" spans="2:4" ht="6.75" customHeight="1">
      <c r="B11" s="40"/>
      <c r="C11" s="40"/>
      <c r="D11" s="40"/>
    </row>
    <row r="12" spans="1:2" ht="15.75">
      <c r="A12" s="25" t="s">
        <v>75</v>
      </c>
      <c r="B12" s="10" t="s">
        <v>9</v>
      </c>
    </row>
    <row r="13" spans="1:2" ht="15.75">
      <c r="A13" s="25" t="s">
        <v>74</v>
      </c>
      <c r="B13" s="39" t="s">
        <v>73</v>
      </c>
    </row>
    <row r="14" ht="6.75" customHeight="1"/>
    <row r="15" spans="1:6" ht="40.5" customHeight="1">
      <c r="A15" s="74" t="s">
        <v>78</v>
      </c>
      <c r="B15" s="74"/>
      <c r="C15" s="74"/>
      <c r="D15" s="74"/>
      <c r="E15" s="74"/>
      <c r="F15" s="74"/>
    </row>
  </sheetData>
  <sheetProtection password="8F90" sheet="1" objects="1" scenarios="1"/>
  <mergeCells count="2">
    <mergeCell ref="A1:F1"/>
    <mergeCell ref="A15:F15"/>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O32"/>
  <sheetViews>
    <sheetView workbookViewId="0" topLeftCell="A1">
      <selection activeCell="C7" sqref="C7"/>
    </sheetView>
  </sheetViews>
  <sheetFormatPr defaultColWidth="9.140625" defaultRowHeight="12.75"/>
  <cols>
    <col min="1" max="5" width="10.7109375" style="0" customWidth="1"/>
    <col min="6" max="6" width="14.8515625" style="10" bestFit="1" customWidth="1"/>
    <col min="7" max="15" width="9.140625" style="10" customWidth="1"/>
  </cols>
  <sheetData>
    <row r="1" spans="1:6" s="10" customFormat="1" ht="36" customHeight="1">
      <c r="A1" s="77" t="s">
        <v>8</v>
      </c>
      <c r="B1" s="77"/>
      <c r="C1" s="77"/>
      <c r="D1" s="77"/>
      <c r="E1" s="77"/>
      <c r="F1" s="77"/>
    </row>
    <row r="2" spans="6:15" s="26" customFormat="1" ht="6" customHeight="1">
      <c r="F2" s="40"/>
      <c r="G2" s="27"/>
      <c r="H2" s="27"/>
      <c r="I2" s="27"/>
      <c r="J2" s="27"/>
      <c r="K2" s="27"/>
      <c r="L2" s="27"/>
      <c r="M2" s="27"/>
      <c r="N2" s="27"/>
      <c r="O2" s="27"/>
    </row>
    <row r="3" spans="1:7" ht="16.5" thickBot="1">
      <c r="A3" s="38"/>
      <c r="B3" s="31"/>
      <c r="C3" s="32" t="s">
        <v>83</v>
      </c>
      <c r="D3" s="32" t="s">
        <v>84</v>
      </c>
      <c r="E3" s="32" t="s">
        <v>85</v>
      </c>
      <c r="F3" s="32" t="s">
        <v>86</v>
      </c>
      <c r="G3" s="56"/>
    </row>
    <row r="4" spans="1:7" ht="15.75">
      <c r="A4" s="38"/>
      <c r="B4" s="33" t="s">
        <v>1</v>
      </c>
      <c r="C4" s="45"/>
      <c r="D4" s="34">
        <f>'WSC Default Emission Factors'!E7/100</f>
        <v>0.9</v>
      </c>
      <c r="E4" s="35">
        <f>C4*D4</f>
        <v>0</v>
      </c>
      <c r="F4" s="35">
        <f>C4*$D$5</f>
        <v>0</v>
      </c>
      <c r="G4" s="56"/>
    </row>
    <row r="5" spans="1:7" ht="15.75">
      <c r="A5" s="38"/>
      <c r="B5" s="33" t="s">
        <v>2</v>
      </c>
      <c r="C5" s="46"/>
      <c r="D5" s="34">
        <f>'WSC Default Emission Factors'!E8/100</f>
        <v>0.9</v>
      </c>
      <c r="E5" s="35">
        <f aca="true" t="shared" si="0" ref="E5:E10">C5*D5</f>
        <v>0</v>
      </c>
      <c r="F5" s="35"/>
      <c r="G5" s="56"/>
    </row>
    <row r="6" spans="1:7" ht="15.75">
      <c r="A6" s="38"/>
      <c r="B6" s="33" t="s">
        <v>3</v>
      </c>
      <c r="C6" s="46"/>
      <c r="D6" s="34">
        <f>'WSC Default Emission Factors'!E9/100</f>
        <v>0.9</v>
      </c>
      <c r="E6" s="35">
        <f t="shared" si="0"/>
        <v>0</v>
      </c>
      <c r="F6" s="35"/>
      <c r="G6" s="56"/>
    </row>
    <row r="7" spans="1:7" ht="14.25">
      <c r="A7" s="38"/>
      <c r="B7" s="33" t="s">
        <v>4</v>
      </c>
      <c r="C7" s="46"/>
      <c r="D7" s="34">
        <f>'WSC Default Emission Factors'!E10/100</f>
        <v>0.9</v>
      </c>
      <c r="E7" s="35">
        <f t="shared" si="0"/>
        <v>0</v>
      </c>
      <c r="F7" s="35"/>
      <c r="G7" s="56"/>
    </row>
    <row r="8" spans="1:7" ht="14.25">
      <c r="A8" s="38"/>
      <c r="B8" s="33" t="s">
        <v>5</v>
      </c>
      <c r="C8" s="46"/>
      <c r="D8" s="34">
        <f>'WSC Default Emission Factors'!E11/100</f>
        <v>0.9</v>
      </c>
      <c r="E8" s="35">
        <f t="shared" si="0"/>
        <v>0</v>
      </c>
      <c r="F8" s="35"/>
      <c r="G8" s="56"/>
    </row>
    <row r="9" spans="1:7" ht="14.25">
      <c r="A9" s="38"/>
      <c r="B9" s="33" t="s">
        <v>6</v>
      </c>
      <c r="C9" s="46"/>
      <c r="D9" s="34">
        <f>'WSC Default Emission Factors'!E12/100</f>
        <v>0.9</v>
      </c>
      <c r="E9" s="35">
        <f t="shared" si="0"/>
        <v>0</v>
      </c>
      <c r="F9" s="35">
        <f>C9*$D$5</f>
        <v>0</v>
      </c>
      <c r="G9" s="56"/>
    </row>
    <row r="10" spans="1:7" ht="15" thickBot="1">
      <c r="A10" s="38"/>
      <c r="B10" s="33" t="s">
        <v>7</v>
      </c>
      <c r="C10" s="47"/>
      <c r="D10" s="34">
        <f>'WSC Default Emission Factors'!E13/100</f>
        <v>0.9</v>
      </c>
      <c r="E10" s="35">
        <f t="shared" si="0"/>
        <v>0</v>
      </c>
      <c r="F10" s="35"/>
      <c r="G10" s="56"/>
    </row>
    <row r="11" spans="1:15" s="26" customFormat="1" ht="6" customHeight="1">
      <c r="A11" s="30"/>
      <c r="E11" s="36"/>
      <c r="F11" s="40"/>
      <c r="G11" s="27"/>
      <c r="H11" s="27"/>
      <c r="I11" s="27"/>
      <c r="J11" s="27"/>
      <c r="K11" s="27"/>
      <c r="L11" s="27"/>
      <c r="M11" s="27"/>
      <c r="N11" s="27"/>
      <c r="O11" s="27"/>
    </row>
    <row r="12" spans="1:5" s="10" customFormat="1" ht="15.75">
      <c r="A12" s="25" t="s">
        <v>82</v>
      </c>
      <c r="B12" s="10" t="s">
        <v>37</v>
      </c>
      <c r="E12" s="29"/>
    </row>
    <row r="13" spans="1:5" s="10" customFormat="1" ht="15.75">
      <c r="A13" s="25" t="s">
        <v>81</v>
      </c>
      <c r="B13" s="10" t="s">
        <v>0</v>
      </c>
      <c r="E13" s="29"/>
    </row>
    <row r="14" spans="1:5" s="10" customFormat="1" ht="15.75">
      <c r="A14" s="25" t="s">
        <v>80</v>
      </c>
      <c r="B14" s="10" t="s">
        <v>79</v>
      </c>
      <c r="E14" s="29"/>
    </row>
    <row r="15" spans="1:5" s="10" customFormat="1" ht="15.75">
      <c r="A15" s="25" t="s">
        <v>87</v>
      </c>
      <c r="B15" s="10" t="s">
        <v>88</v>
      </c>
      <c r="E15" s="29"/>
    </row>
    <row r="16" s="10" customFormat="1" ht="6" customHeight="1"/>
    <row r="17" spans="1:6" ht="50.25" customHeight="1">
      <c r="A17" s="74" t="s">
        <v>123</v>
      </c>
      <c r="B17" s="75"/>
      <c r="C17" s="75"/>
      <c r="D17" s="75"/>
      <c r="E17" s="75"/>
      <c r="F17" s="75"/>
    </row>
    <row r="18" spans="1:5" ht="12.75">
      <c r="A18" s="10"/>
      <c r="B18" s="10"/>
      <c r="C18" s="10"/>
      <c r="D18" s="10"/>
      <c r="E18" s="10"/>
    </row>
    <row r="19" spans="1:5" ht="12.75">
      <c r="A19" s="10"/>
      <c r="B19" s="10"/>
      <c r="C19" s="10"/>
      <c r="D19" s="10"/>
      <c r="E19" s="10"/>
    </row>
    <row r="20" spans="1:5" ht="12.75">
      <c r="A20" s="10"/>
      <c r="B20" s="10"/>
      <c r="C20" s="10"/>
      <c r="D20" s="10"/>
      <c r="E20" s="10"/>
    </row>
    <row r="21" spans="1:5" ht="12.75">
      <c r="A21" s="10"/>
      <c r="B21" s="10"/>
      <c r="C21" s="10"/>
      <c r="D21" s="10"/>
      <c r="E21" s="10"/>
    </row>
    <row r="22" spans="1:5" ht="12.75">
      <c r="A22" s="10"/>
      <c r="B22" s="10"/>
      <c r="C22" s="10"/>
      <c r="D22" s="10"/>
      <c r="E22" s="10"/>
    </row>
    <row r="23" spans="1:5" ht="12.75">
      <c r="A23" s="10"/>
      <c r="B23" s="10"/>
      <c r="C23" s="10"/>
      <c r="D23" s="10"/>
      <c r="E23" s="10"/>
    </row>
    <row r="24" spans="1:5" ht="12.75">
      <c r="A24" s="10"/>
      <c r="B24" s="10"/>
      <c r="C24" s="10"/>
      <c r="D24" s="10"/>
      <c r="E24" s="10"/>
    </row>
    <row r="25" spans="1:5" ht="12.75">
      <c r="A25" s="10"/>
      <c r="B25" s="10"/>
      <c r="C25" s="10"/>
      <c r="D25" s="10"/>
      <c r="E25" s="10"/>
    </row>
    <row r="26" spans="1:5" ht="12.75">
      <c r="A26" s="10"/>
      <c r="B26" s="10"/>
      <c r="C26" s="10"/>
      <c r="D26" s="10"/>
      <c r="E26" s="10"/>
    </row>
    <row r="27" spans="1:5" ht="12.75">
      <c r="A27" s="10"/>
      <c r="B27" s="10"/>
      <c r="C27" s="10"/>
      <c r="D27" s="10"/>
      <c r="E27" s="10"/>
    </row>
    <row r="28" spans="1:5" ht="12.75">
      <c r="A28" s="10"/>
      <c r="B28" s="10"/>
      <c r="C28" s="10"/>
      <c r="D28" s="10"/>
      <c r="E28" s="10"/>
    </row>
    <row r="29" spans="1:5" ht="12.75">
      <c r="A29" s="10"/>
      <c r="B29" s="10"/>
      <c r="C29" s="10"/>
      <c r="D29" s="10"/>
      <c r="E29" s="10"/>
    </row>
    <row r="30" spans="1:5" ht="12.75">
      <c r="A30" s="10"/>
      <c r="B30" s="10"/>
      <c r="C30" s="10"/>
      <c r="D30" s="10"/>
      <c r="E30" s="10"/>
    </row>
    <row r="31" spans="1:5" ht="12.75">
      <c r="A31" s="10"/>
      <c r="B31" s="10"/>
      <c r="C31" s="10"/>
      <c r="D31" s="10"/>
      <c r="E31" s="10"/>
    </row>
    <row r="32" spans="1:5" ht="12.75">
      <c r="A32" s="10"/>
      <c r="B32" s="10"/>
      <c r="C32" s="10"/>
      <c r="D32" s="10"/>
      <c r="E32" s="10"/>
    </row>
    <row r="33" s="10" customFormat="1" ht="12.75"/>
    <row r="34" s="10" customFormat="1" ht="12.75"/>
    <row r="35" s="10" customFormat="1" ht="12.75"/>
    <row r="36" s="10" customFormat="1" ht="12.75"/>
    <row r="37" s="10" customFormat="1" ht="12.75"/>
    <row r="38" s="10" customFormat="1" ht="12.75"/>
    <row r="39" s="10" customFormat="1" ht="12.75"/>
    <row r="40" s="10" customFormat="1" ht="12.75"/>
    <row r="41" s="10" customFormat="1" ht="12.75"/>
    <row r="42" s="10" customFormat="1" ht="12.75"/>
    <row r="43" s="10" customFormat="1" ht="12.75"/>
    <row r="44" s="10" customFormat="1" ht="12.75"/>
    <row r="45" s="10" customFormat="1" ht="12.75"/>
    <row r="46" s="10" customFormat="1" ht="12.75"/>
    <row r="47" s="10" customFormat="1" ht="12.75"/>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sheetData>
  <sheetProtection password="8F90" sheet="1" objects="1" scenarios="1"/>
  <mergeCells count="2">
    <mergeCell ref="A1:F1"/>
    <mergeCell ref="A17:F17"/>
  </mergeCells>
  <dataValidations count="1">
    <dataValidation type="decimal" allowBlank="1" showInputMessage="1" showErrorMessage="1" errorTitle="Invalid Entry" error="Data entered must be between the values of 0 and 1.  Re-enter data." sqref="C4:C10">
      <formula1>0</formula1>
      <formula2>1</formula2>
    </dataValidation>
  </dataValidation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BC32"/>
  <sheetViews>
    <sheetView workbookViewId="0" topLeftCell="A1">
      <selection activeCell="C7" sqref="C7"/>
    </sheetView>
  </sheetViews>
  <sheetFormatPr defaultColWidth="9.140625" defaultRowHeight="12.75"/>
  <cols>
    <col min="1" max="6" width="10.00390625" style="0" customWidth="1"/>
    <col min="8" max="8" width="12.421875" style="0" customWidth="1"/>
    <col min="9" max="55" width="9.140625" style="10" customWidth="1"/>
  </cols>
  <sheetData>
    <row r="1" spans="1:6" s="10" customFormat="1" ht="36" customHeight="1">
      <c r="A1" s="78" t="s">
        <v>120</v>
      </c>
      <c r="B1" s="78"/>
      <c r="C1" s="78"/>
      <c r="D1" s="78"/>
      <c r="E1" s="78"/>
      <c r="F1" s="78"/>
    </row>
    <row r="2" spans="1:2" s="10" customFormat="1" ht="14.25">
      <c r="A2" s="25" t="s">
        <v>11</v>
      </c>
      <c r="B2" s="10" t="s">
        <v>121</v>
      </c>
    </row>
    <row r="3" spans="1:2" s="10" customFormat="1" ht="15">
      <c r="A3" s="25" t="s">
        <v>13</v>
      </c>
      <c r="B3" s="10" t="s">
        <v>17</v>
      </c>
    </row>
    <row r="4" spans="1:2" s="10" customFormat="1" ht="15">
      <c r="A4" s="25" t="s">
        <v>25</v>
      </c>
      <c r="B4" s="10" t="s">
        <v>18</v>
      </c>
    </row>
    <row r="5" spans="6:55" s="26" customFormat="1" ht="12.75">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row>
    <row r="6" spans="1:8" ht="15" thickBot="1">
      <c r="A6" s="28"/>
      <c r="B6" s="1" t="s">
        <v>14</v>
      </c>
      <c r="C6" s="2" t="s">
        <v>12</v>
      </c>
      <c r="D6" s="1" t="s">
        <v>15</v>
      </c>
      <c r="E6" s="1" t="s">
        <v>16</v>
      </c>
      <c r="F6" s="79" t="s">
        <v>122</v>
      </c>
      <c r="G6" s="79"/>
      <c r="H6" s="79"/>
    </row>
    <row r="7" spans="1:8" ht="12.75">
      <c r="A7" s="28"/>
      <c r="B7" s="48"/>
      <c r="C7" s="49"/>
      <c r="D7" s="17">
        <f>PI()*(C7/1000)^2/4</f>
        <v>0</v>
      </c>
      <c r="E7" s="16">
        <f>D7*B7</f>
        <v>0</v>
      </c>
      <c r="F7" s="79"/>
      <c r="G7" s="79"/>
      <c r="H7" s="79"/>
    </row>
    <row r="8" spans="1:8" ht="12.75">
      <c r="A8" s="28"/>
      <c r="B8" s="50"/>
      <c r="C8" s="51"/>
      <c r="D8" s="17">
        <f aca="true" t="shared" si="0" ref="D8:D17">PI()*(C8/1000)^2/4</f>
        <v>0</v>
      </c>
      <c r="E8" s="16">
        <f>E7+D8*B8</f>
        <v>0</v>
      </c>
      <c r="F8" s="79"/>
      <c r="G8" s="79"/>
      <c r="H8" s="79"/>
    </row>
    <row r="9" spans="1:8" ht="12.75">
      <c r="A9" s="28"/>
      <c r="B9" s="50"/>
      <c r="C9" s="51"/>
      <c r="D9" s="17">
        <f t="shared" si="0"/>
        <v>0</v>
      </c>
      <c r="E9" s="16">
        <f aca="true" t="shared" si="1" ref="E9:E17">E8+D9*B9</f>
        <v>0</v>
      </c>
      <c r="F9" s="79"/>
      <c r="G9" s="79"/>
      <c r="H9" s="79"/>
    </row>
    <row r="10" spans="1:8" ht="12.75">
      <c r="A10" s="28"/>
      <c r="B10" s="50"/>
      <c r="C10" s="51"/>
      <c r="D10" s="17">
        <f t="shared" si="0"/>
        <v>0</v>
      </c>
      <c r="E10" s="16">
        <f t="shared" si="1"/>
        <v>0</v>
      </c>
      <c r="F10" s="79"/>
      <c r="G10" s="79"/>
      <c r="H10" s="79"/>
    </row>
    <row r="11" spans="1:8" ht="12.75">
      <c r="A11" s="28"/>
      <c r="B11" s="50"/>
      <c r="C11" s="51"/>
      <c r="D11" s="17">
        <f t="shared" si="0"/>
        <v>0</v>
      </c>
      <c r="E11" s="16">
        <f t="shared" si="1"/>
        <v>0</v>
      </c>
      <c r="F11" s="79"/>
      <c r="G11" s="79"/>
      <c r="H11" s="79"/>
    </row>
    <row r="12" spans="1:8" ht="12.75">
      <c r="A12" s="28"/>
      <c r="B12" s="50"/>
      <c r="C12" s="51"/>
      <c r="D12" s="17">
        <f t="shared" si="0"/>
        <v>0</v>
      </c>
      <c r="E12" s="16">
        <f t="shared" si="1"/>
        <v>0</v>
      </c>
      <c r="F12" s="79"/>
      <c r="G12" s="79"/>
      <c r="H12" s="79"/>
    </row>
    <row r="13" spans="1:8" ht="12.75">
      <c r="A13" s="28"/>
      <c r="B13" s="50"/>
      <c r="C13" s="51"/>
      <c r="D13" s="17">
        <f t="shared" si="0"/>
        <v>0</v>
      </c>
      <c r="E13" s="16">
        <f t="shared" si="1"/>
        <v>0</v>
      </c>
      <c r="F13" s="79"/>
      <c r="G13" s="79"/>
      <c r="H13" s="79"/>
    </row>
    <row r="14" spans="1:8" ht="12.75">
      <c r="A14" s="28"/>
      <c r="B14" s="50"/>
      <c r="C14" s="51"/>
      <c r="D14" s="17">
        <f t="shared" si="0"/>
        <v>0</v>
      </c>
      <c r="E14" s="16">
        <f t="shared" si="1"/>
        <v>0</v>
      </c>
      <c r="F14" s="79"/>
      <c r="G14" s="79"/>
      <c r="H14" s="79"/>
    </row>
    <row r="15" spans="1:8" ht="12.75">
      <c r="A15" s="28"/>
      <c r="B15" s="50"/>
      <c r="C15" s="51"/>
      <c r="D15" s="17">
        <f t="shared" si="0"/>
        <v>0</v>
      </c>
      <c r="E15" s="16">
        <f t="shared" si="1"/>
        <v>0</v>
      </c>
      <c r="F15" s="79"/>
      <c r="G15" s="79"/>
      <c r="H15" s="79"/>
    </row>
    <row r="16" spans="1:8" ht="12.75">
      <c r="A16" s="28"/>
      <c r="B16" s="50"/>
      <c r="C16" s="51"/>
      <c r="D16" s="17">
        <f t="shared" si="0"/>
        <v>0</v>
      </c>
      <c r="E16" s="16">
        <f t="shared" si="1"/>
        <v>0</v>
      </c>
      <c r="F16" s="79"/>
      <c r="G16" s="79"/>
      <c r="H16" s="79"/>
    </row>
    <row r="17" spans="1:8" ht="13.5" thickBot="1">
      <c r="A17" s="28"/>
      <c r="B17" s="52"/>
      <c r="C17" s="53"/>
      <c r="D17" s="17">
        <f t="shared" si="0"/>
        <v>0</v>
      </c>
      <c r="E17" s="16">
        <f t="shared" si="1"/>
        <v>0</v>
      </c>
      <c r="F17" s="79"/>
      <c r="G17" s="79"/>
      <c r="H17" s="79"/>
    </row>
    <row r="18" spans="1:8" ht="12.75">
      <c r="A18" s="26"/>
      <c r="B18" s="26"/>
      <c r="C18" s="26"/>
      <c r="D18" s="26"/>
      <c r="E18" s="26"/>
      <c r="F18" s="10"/>
      <c r="G18" s="10"/>
      <c r="H18" s="10"/>
    </row>
    <row r="19" spans="1:8" ht="12.75">
      <c r="A19" s="10"/>
      <c r="B19" s="10"/>
      <c r="C19" s="10"/>
      <c r="D19" s="10"/>
      <c r="E19" s="10"/>
      <c r="F19" s="10"/>
      <c r="G19" s="10"/>
      <c r="H19" s="10"/>
    </row>
    <row r="20" spans="1:8" ht="12.75">
      <c r="A20" s="10"/>
      <c r="B20" s="10"/>
      <c r="C20" s="10"/>
      <c r="D20" s="10"/>
      <c r="E20" s="10"/>
      <c r="F20" s="10"/>
      <c r="G20" s="10"/>
      <c r="H20" s="10"/>
    </row>
    <row r="21" spans="1:8" ht="12.75">
      <c r="A21" s="10"/>
      <c r="B21" s="10"/>
      <c r="C21" s="10"/>
      <c r="D21" s="10"/>
      <c r="E21" s="10"/>
      <c r="F21" s="10"/>
      <c r="G21" s="10"/>
      <c r="H21" s="10"/>
    </row>
    <row r="22" spans="1:8" ht="12.75">
      <c r="A22" s="10"/>
      <c r="B22" s="10"/>
      <c r="C22" s="10"/>
      <c r="D22" s="10"/>
      <c r="E22" s="10"/>
      <c r="F22" s="10"/>
      <c r="G22" s="10"/>
      <c r="H22" s="10"/>
    </row>
    <row r="23" spans="1:8" ht="12.75">
      <c r="A23" s="10"/>
      <c r="B23" s="10"/>
      <c r="C23" s="10"/>
      <c r="D23" s="10"/>
      <c r="E23" s="10"/>
      <c r="F23" s="10"/>
      <c r="G23" s="10"/>
      <c r="H23" s="10"/>
    </row>
    <row r="24" spans="1:8" ht="12.75">
      <c r="A24" s="10"/>
      <c r="B24" s="10"/>
      <c r="C24" s="10"/>
      <c r="D24" s="10"/>
      <c r="E24" s="10"/>
      <c r="F24" s="10"/>
      <c r="G24" s="10"/>
      <c r="H24" s="10"/>
    </row>
    <row r="25" spans="1:8" ht="12.75">
      <c r="A25" s="10"/>
      <c r="B25" s="10"/>
      <c r="C25" s="10"/>
      <c r="D25" s="10"/>
      <c r="E25" s="10"/>
      <c r="F25" s="10"/>
      <c r="G25" s="10"/>
      <c r="H25" s="10"/>
    </row>
    <row r="26" spans="1:8" ht="12.75">
      <c r="A26" s="10"/>
      <c r="B26" s="10"/>
      <c r="C26" s="10"/>
      <c r="D26" s="10"/>
      <c r="E26" s="10"/>
      <c r="F26" s="10"/>
      <c r="G26" s="10"/>
      <c r="H26" s="10"/>
    </row>
    <row r="27" spans="1:8" ht="12.75">
      <c r="A27" s="10"/>
      <c r="B27" s="10"/>
      <c r="C27" s="10"/>
      <c r="D27" s="10"/>
      <c r="E27" s="10"/>
      <c r="F27" s="10"/>
      <c r="G27" s="10"/>
      <c r="H27" s="10"/>
    </row>
    <row r="28" spans="1:8" ht="12.75">
      <c r="A28" s="10"/>
      <c r="B28" s="10"/>
      <c r="C28" s="10"/>
      <c r="D28" s="10"/>
      <c r="E28" s="10"/>
      <c r="F28" s="10"/>
      <c r="G28" s="10"/>
      <c r="H28" s="10"/>
    </row>
    <row r="29" spans="1:8" ht="12.75">
      <c r="A29" s="10"/>
      <c r="B29" s="10"/>
      <c r="C29" s="10"/>
      <c r="D29" s="10"/>
      <c r="E29" s="10"/>
      <c r="F29" s="10"/>
      <c r="G29" s="10"/>
      <c r="H29" s="10"/>
    </row>
    <row r="30" spans="1:8" ht="12.75">
      <c r="A30" s="10"/>
      <c r="B30" s="10"/>
      <c r="C30" s="10"/>
      <c r="D30" s="10"/>
      <c r="E30" s="10"/>
      <c r="F30" s="10"/>
      <c r="G30" s="10"/>
      <c r="H30" s="10"/>
    </row>
    <row r="31" spans="1:8" ht="12.75">
      <c r="A31" s="10"/>
      <c r="B31" s="10"/>
      <c r="C31" s="10"/>
      <c r="D31" s="10"/>
      <c r="E31" s="10"/>
      <c r="F31" s="10"/>
      <c r="G31" s="10"/>
      <c r="H31" s="10"/>
    </row>
    <row r="32" spans="1:8" ht="12.75">
      <c r="A32" s="10"/>
      <c r="B32" s="10"/>
      <c r="C32" s="10"/>
      <c r="D32" s="10"/>
      <c r="E32" s="10"/>
      <c r="F32" s="10"/>
      <c r="G32" s="10"/>
      <c r="H32" s="10"/>
    </row>
    <row r="33" s="10" customFormat="1" ht="12.75"/>
    <row r="34" s="10" customFormat="1" ht="12.75"/>
    <row r="35" s="10" customFormat="1" ht="12.75"/>
    <row r="36" s="10" customFormat="1" ht="12.75"/>
    <row r="37" s="10" customFormat="1" ht="12.75"/>
    <row r="38" s="10" customFormat="1" ht="12.75"/>
    <row r="39" s="10" customFormat="1" ht="12.75"/>
    <row r="40" s="10" customFormat="1" ht="12.75"/>
    <row r="41" s="10" customFormat="1" ht="12.75"/>
    <row r="42" s="10" customFormat="1" ht="12.75"/>
    <row r="43" s="10" customFormat="1" ht="12.75"/>
    <row r="44" s="10" customFormat="1" ht="12.75"/>
    <row r="45" s="10" customFormat="1" ht="12.75"/>
    <row r="46" s="10" customFormat="1" ht="12.75"/>
    <row r="47" s="10" customFormat="1" ht="12.75"/>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sheetData>
  <sheetProtection password="8F90" sheet="1" objects="1" scenarios="1"/>
  <mergeCells count="2">
    <mergeCell ref="A1:F1"/>
    <mergeCell ref="F6:H17"/>
  </mergeCells>
  <conditionalFormatting sqref="D8:D17">
    <cfRule type="cellIs" priority="1" dxfId="0" operator="lessThanOrEqual" stopIfTrue="1">
      <formula>0</formula>
    </cfRule>
  </conditionalFormatting>
  <conditionalFormatting sqref="E8:E17">
    <cfRule type="cellIs" priority="2" dxfId="0" operator="lessThanOrEqual" stopIfTrue="1">
      <formula>E7</formula>
    </cfRule>
  </conditionalFormatting>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1"/>
  <sheetViews>
    <sheetView workbookViewId="0" topLeftCell="A1">
      <selection activeCell="B5" sqref="B5"/>
    </sheetView>
  </sheetViews>
  <sheetFormatPr defaultColWidth="9.140625" defaultRowHeight="12.75"/>
  <cols>
    <col min="1" max="1" width="21.140625" style="0" customWidth="1"/>
    <col min="2" max="2" width="12.7109375" style="0" customWidth="1"/>
    <col min="3" max="3" width="12.8515625" style="0" customWidth="1"/>
    <col min="4" max="4" width="19.57421875" style="0" customWidth="1"/>
  </cols>
  <sheetData>
    <row r="1" spans="1:7" ht="18">
      <c r="A1" s="18" t="s">
        <v>21</v>
      </c>
      <c r="B1" s="19"/>
      <c r="C1" s="59">
        <f>'Start Here!'!C3</f>
        <v>0</v>
      </c>
      <c r="D1" s="19"/>
      <c r="E1" s="19"/>
      <c r="F1" s="19"/>
      <c r="G1" s="10"/>
    </row>
    <row r="2" spans="1:7" ht="18">
      <c r="A2" s="18" t="s">
        <v>24</v>
      </c>
      <c r="B2" s="19">
        <v>2000</v>
      </c>
      <c r="C2" s="59">
        <f>'Start Here!'!C4</f>
        <v>0</v>
      </c>
      <c r="D2" s="19"/>
      <c r="E2" s="19"/>
      <c r="F2" s="19"/>
      <c r="G2" s="10"/>
    </row>
    <row r="3" spans="1:7" ht="18">
      <c r="A3" s="19"/>
      <c r="B3" s="19"/>
      <c r="C3" s="19"/>
      <c r="D3" s="19"/>
      <c r="E3" s="19"/>
      <c r="F3" s="19"/>
      <c r="G3" s="10"/>
    </row>
    <row r="4" spans="1:7" ht="12.75">
      <c r="A4" s="10"/>
      <c r="B4" s="10"/>
      <c r="C4" s="10"/>
      <c r="D4" s="10"/>
      <c r="E4" s="10"/>
      <c r="F4" s="10"/>
      <c r="G4" s="10"/>
    </row>
    <row r="5" spans="1:7" ht="12.75">
      <c r="A5" s="10"/>
      <c r="B5" s="62" t="s">
        <v>19</v>
      </c>
      <c r="C5" s="10"/>
      <c r="D5" s="10"/>
      <c r="E5" s="62" t="s">
        <v>19</v>
      </c>
      <c r="F5" s="10"/>
      <c r="G5" s="10"/>
    </row>
    <row r="6" spans="1:7" ht="15.75">
      <c r="A6" s="10"/>
      <c r="B6" s="10" t="s">
        <v>125</v>
      </c>
      <c r="C6" s="10"/>
      <c r="D6" s="10"/>
      <c r="E6" s="10" t="s">
        <v>108</v>
      </c>
      <c r="F6" s="10"/>
      <c r="G6" s="10"/>
    </row>
    <row r="7" spans="1:7" ht="14.25">
      <c r="A7" s="13" t="s">
        <v>1</v>
      </c>
      <c r="B7" s="21">
        <f>'Step #1'!$C4*(1-'WSC Default Emission Factors'!$C$3)*((1-'WSC Default Emission Factors'!$C7)*(1-'Step #2'!$E4)*'Step #1'!$D4+'WSC Default Emission Factors'!$C$17*'Step #1'!$D$5*(1-'Step #2'!$F4))/1000</f>
        <v>0</v>
      </c>
      <c r="C7" s="10"/>
      <c r="D7" s="13" t="s">
        <v>1</v>
      </c>
      <c r="E7" s="21">
        <f>('Step #1'!$C4*(1-'WSC Default Emission Factors'!$C$3)*((1-'WSC Default Emission Factors'!$C7)*(1-'Step #2'!$E4)*'Step #1'!$D4+'WSC Default Emission Factors'!$C$17*'Step #1'!$D$5*(1-'Step #2'!$F4)))/0.45359237*12/44/2204.6</f>
        <v>0</v>
      </c>
      <c r="F7" s="58"/>
      <c r="G7" s="10"/>
    </row>
    <row r="8" spans="1:7" ht="14.25">
      <c r="A8" s="13" t="s">
        <v>2</v>
      </c>
      <c r="B8" s="21">
        <f>'Step #1'!$C5*(1-'WSC Default Emission Factors'!$C$3)*(1-'WSC Default Emission Factors'!$C8)*(1-'Step #2'!$E5)*'Step #1'!$D5/1000</f>
        <v>0</v>
      </c>
      <c r="C8" s="10"/>
      <c r="D8" s="13" t="s">
        <v>2</v>
      </c>
      <c r="E8" s="21">
        <f>'Step #1'!$C5*(1-'WSC Default Emission Factors'!$C$3)*(1-'WSC Default Emission Factors'!$C8)*(1-'Step #2'!$E5)*'Step #1'!$D5/0.45359237*12/44/2204.6</f>
        <v>0</v>
      </c>
      <c r="F8" s="58"/>
      <c r="G8" s="10"/>
    </row>
    <row r="9" spans="1:7" ht="14.25">
      <c r="A9" s="13" t="s">
        <v>3</v>
      </c>
      <c r="B9" s="21">
        <f>'Step #1'!$C6*(1-'WSC Default Emission Factors'!$C$3)*(1-'WSC Default Emission Factors'!$C9)*(1-'Step #2'!$E6)*'Step #1'!$D6/1000</f>
        <v>0</v>
      </c>
      <c r="C9" s="10"/>
      <c r="D9" s="13" t="s">
        <v>3</v>
      </c>
      <c r="E9" s="21">
        <f>'Step #1'!$C6*(1-'WSC Default Emission Factors'!$C$3)*(1-'WSC Default Emission Factors'!$C9)*(1-'Step #2'!$E6)*'Step #1'!$D6/0.45359237*12/44/2204.6</f>
        <v>0</v>
      </c>
      <c r="F9" s="58"/>
      <c r="G9" s="10"/>
    </row>
    <row r="10" spans="1:7" ht="14.25">
      <c r="A10" s="13" t="s">
        <v>4</v>
      </c>
      <c r="B10" s="21">
        <f>'Step #1'!$C7*(1-'WSC Default Emission Factors'!$C$3)*(1-'WSC Default Emission Factors'!$C10)*(1-'Step #2'!$E7)*'Step #1'!$D7/1000</f>
        <v>0</v>
      </c>
      <c r="C10" s="10"/>
      <c r="D10" s="13" t="s">
        <v>4</v>
      </c>
      <c r="E10" s="21">
        <f>'Step #1'!$C7*(1-'WSC Default Emission Factors'!$C$3)*(1-'WSC Default Emission Factors'!$C10)*(1-'Step #2'!$E7)*'Step #1'!$D7/0.45359237*12/44/2204.6</f>
        <v>0</v>
      </c>
      <c r="F10" s="58"/>
      <c r="G10" s="10"/>
    </row>
    <row r="11" spans="1:7" ht="14.25">
      <c r="A11" s="13" t="s">
        <v>5</v>
      </c>
      <c r="B11" s="21">
        <f>'Step #1'!$C8*(1-'WSC Default Emission Factors'!$C$3)*(1-'WSC Default Emission Factors'!$C11)*(1-'Step #2'!$E8)*'Step #1'!$D8/1000</f>
        <v>0</v>
      </c>
      <c r="C11" s="10"/>
      <c r="D11" s="13" t="s">
        <v>5</v>
      </c>
      <c r="E11" s="21">
        <f>'Step #1'!$C8*(1-'WSC Default Emission Factors'!$C$3)*(1-'WSC Default Emission Factors'!$C11)*(1-'Step #2'!$E8)*'Step #1'!$D8/0.45359237*12/44/2204.6</f>
        <v>0</v>
      </c>
      <c r="F11" s="58"/>
      <c r="G11" s="10"/>
    </row>
    <row r="12" spans="1:7" ht="14.25">
      <c r="A12" s="13" t="s">
        <v>6</v>
      </c>
      <c r="B12" s="21">
        <f>'Step #1'!$C9*(1-'WSC Default Emission Factors'!$C$3)*((1-'WSC Default Emission Factors'!$C12)*(1-'Step #2'!$E9)*'Step #1'!$D9+'WSC Default Emission Factors'!$C$18*'Step #1'!$D$5*(1-'Step #2'!$F9))/1000</f>
        <v>0</v>
      </c>
      <c r="C12" s="10"/>
      <c r="D12" s="13" t="s">
        <v>6</v>
      </c>
      <c r="E12" s="21">
        <f>('Step #1'!$C9*(1-'WSC Default Emission Factors'!$C$3)*((1-'WSC Default Emission Factors'!$C12)*(1-'Step #2'!$E9)*'Step #1'!$D9+'WSC Default Emission Factors'!$C$18*'Step #1'!$D$5*(1-'Step #2'!$F9)))/0.45359237*12/44/2204.6</f>
        <v>0</v>
      </c>
      <c r="F12" s="58"/>
      <c r="G12" s="10"/>
    </row>
    <row r="13" spans="1:7" ht="14.25">
      <c r="A13" s="13" t="s">
        <v>7</v>
      </c>
      <c r="B13" s="21">
        <f>'Step #1'!$C10*(1-'WSC Default Emission Factors'!$C$3)*(1-'WSC Default Emission Factors'!$C13)*(1-'Step #2'!$E10)*'Step #1'!$D10/1000</f>
        <v>0</v>
      </c>
      <c r="C13" s="10"/>
      <c r="D13" s="13" t="s">
        <v>7</v>
      </c>
      <c r="E13" s="21">
        <f>'Step #1'!$C10*(1-'WSC Default Emission Factors'!$C$3)*(1-'WSC Default Emission Factors'!$C13)*(1-'Step #2'!$E10)*'Step #1'!$D10/0.45359237*12/44/2204.6</f>
        <v>0</v>
      </c>
      <c r="F13" s="58"/>
      <c r="G13" s="10"/>
    </row>
    <row r="14" spans="1:7" ht="12.75">
      <c r="A14" s="10"/>
      <c r="B14" s="10"/>
      <c r="C14" s="10"/>
      <c r="D14" s="10"/>
      <c r="E14" s="10"/>
      <c r="F14" s="10"/>
      <c r="G14" s="10"/>
    </row>
    <row r="15" spans="1:7" ht="12.75">
      <c r="A15" s="13" t="s">
        <v>20</v>
      </c>
      <c r="B15" s="63">
        <f>SUM(B7:B13)</f>
        <v>0</v>
      </c>
      <c r="C15" s="10"/>
      <c r="D15" s="13" t="s">
        <v>20</v>
      </c>
      <c r="E15" s="63">
        <f>SUM(E7:E13)</f>
        <v>0</v>
      </c>
      <c r="F15" s="10"/>
      <c r="G15" s="10"/>
    </row>
    <row r="16" spans="1:7" ht="15.75">
      <c r="A16" s="10" t="s">
        <v>125</v>
      </c>
      <c r="B16" s="10"/>
      <c r="C16" s="10"/>
      <c r="D16" s="10" t="s">
        <v>108</v>
      </c>
      <c r="E16" s="10"/>
      <c r="F16" s="10"/>
      <c r="G16" s="10"/>
    </row>
    <row r="17" spans="1:7" ht="12.75">
      <c r="A17" s="13" t="s">
        <v>124</v>
      </c>
      <c r="B17" s="64">
        <f>IF(MAX('Step #3'!$E7:$E17)=0,0,B15/MAX('Step #3'!$E7:$E17))</f>
        <v>0</v>
      </c>
      <c r="C17" s="10"/>
      <c r="D17" s="13" t="s">
        <v>124</v>
      </c>
      <c r="E17" s="64">
        <f>IF(MAX('Step #3'!$E7:$E17)=0,0,E15/MAX('Step #3'!$E7:$E17))</f>
        <v>0</v>
      </c>
      <c r="F17" s="10"/>
      <c r="G17" s="10"/>
    </row>
    <row r="18" spans="1:7" ht="15.75">
      <c r="A18" s="10" t="s">
        <v>126</v>
      </c>
      <c r="B18" s="22"/>
      <c r="C18" s="10"/>
      <c r="D18" s="57" t="s">
        <v>117</v>
      </c>
      <c r="E18" s="60"/>
      <c r="F18" s="10"/>
      <c r="G18" s="10"/>
    </row>
    <row r="19" spans="2:7" ht="12.75">
      <c r="B19" s="57"/>
      <c r="C19" s="57"/>
      <c r="E19" s="10"/>
      <c r="F19" s="10"/>
      <c r="G19" s="10"/>
    </row>
    <row r="20" spans="1:7" ht="12.75">
      <c r="A20" s="10"/>
      <c r="B20" s="10"/>
      <c r="C20" s="10"/>
      <c r="D20" s="10"/>
      <c r="E20" s="10"/>
      <c r="F20" s="10"/>
      <c r="G20" s="10"/>
    </row>
    <row r="21" spans="1:7" ht="12.75">
      <c r="A21" s="10"/>
      <c r="B21" s="10"/>
      <c r="C21" s="10"/>
      <c r="D21" s="10"/>
      <c r="E21" s="10"/>
      <c r="F21" s="10"/>
      <c r="G21" s="10"/>
    </row>
  </sheetData>
  <sheetProtection password="C9D1" sheet="1" objects="1" scenarios="1"/>
  <conditionalFormatting sqref="C1:C2">
    <cfRule type="cellIs" priority="1" dxfId="0" operator="equal" stopIfTrue="1">
      <formula>0</formula>
    </cfRule>
  </conditionalFormatting>
  <printOptions/>
  <pageMargins left="0.75" right="0.75" top="1" bottom="1"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G18"/>
  <sheetViews>
    <sheetView workbookViewId="0" topLeftCell="A1">
      <selection activeCell="F61" sqref="F61"/>
    </sheetView>
  </sheetViews>
  <sheetFormatPr defaultColWidth="9.140625" defaultRowHeight="12.75"/>
  <cols>
    <col min="1" max="1" width="9.140625" style="10" customWidth="1"/>
    <col min="2" max="2" width="16.7109375" style="10" customWidth="1"/>
    <col min="3" max="5" width="9.140625" style="10" customWidth="1"/>
    <col min="6" max="6" width="12.57421875" style="10" customWidth="1"/>
    <col min="7" max="16384" width="9.140625" style="10" customWidth="1"/>
  </cols>
  <sheetData>
    <row r="1" spans="1:7" ht="15.75">
      <c r="A1" s="80" t="s">
        <v>118</v>
      </c>
      <c r="B1" s="80"/>
      <c r="C1" s="80"/>
      <c r="D1" s="80"/>
      <c r="E1" s="80"/>
      <c r="F1" s="80"/>
      <c r="G1" s="80"/>
    </row>
    <row r="2" ht="12.75"/>
    <row r="3" spans="2:3" ht="12.75">
      <c r="B3" s="11" t="s">
        <v>51</v>
      </c>
      <c r="C3" s="12">
        <v>0.1</v>
      </c>
    </row>
    <row r="4" ht="12.75"/>
    <row r="5" spans="2:6" ht="15.75">
      <c r="B5" s="11" t="s">
        <v>38</v>
      </c>
      <c r="C5" s="20" t="s">
        <v>52</v>
      </c>
      <c r="D5" s="13" t="s">
        <v>46</v>
      </c>
      <c r="E5" s="11" t="s">
        <v>53</v>
      </c>
      <c r="F5" s="11" t="s">
        <v>72</v>
      </c>
    </row>
    <row r="6" ht="6" customHeight="1">
      <c r="B6" s="11"/>
    </row>
    <row r="7" spans="2:6" ht="15.75">
      <c r="B7" s="14" t="s">
        <v>39</v>
      </c>
      <c r="C7" s="12">
        <f>1-F7</f>
        <v>0.30000000000000004</v>
      </c>
      <c r="D7" s="14">
        <v>9200</v>
      </c>
      <c r="E7" s="15">
        <v>90</v>
      </c>
      <c r="F7" s="12">
        <v>0.7</v>
      </c>
    </row>
    <row r="8" spans="2:6" ht="15.75">
      <c r="B8" s="14" t="s">
        <v>40</v>
      </c>
      <c r="C8" s="12">
        <f aca="true" t="shared" si="0" ref="C8:C13">1-F8</f>
        <v>0.19999999999999996</v>
      </c>
      <c r="D8" s="14">
        <v>6500</v>
      </c>
      <c r="E8" s="15">
        <v>90</v>
      </c>
      <c r="F8" s="12">
        <v>0.8</v>
      </c>
    </row>
    <row r="9" spans="2:6" ht="15.75">
      <c r="B9" s="14" t="s">
        <v>41</v>
      </c>
      <c r="C9" s="12">
        <f t="shared" si="0"/>
        <v>0.7</v>
      </c>
      <c r="D9" s="14">
        <v>11700</v>
      </c>
      <c r="E9" s="15">
        <v>90</v>
      </c>
      <c r="F9" s="12">
        <v>0.3</v>
      </c>
    </row>
    <row r="10" spans="2:6" ht="15.75">
      <c r="B10" s="14" t="s">
        <v>42</v>
      </c>
      <c r="C10" s="12">
        <f t="shared" si="0"/>
        <v>0.5</v>
      </c>
      <c r="D10" s="14">
        <v>23900</v>
      </c>
      <c r="E10" s="15">
        <v>90</v>
      </c>
      <c r="F10" s="12">
        <v>0.5</v>
      </c>
    </row>
    <row r="11" spans="2:6" ht="15.75">
      <c r="B11" s="14" t="s">
        <v>43</v>
      </c>
      <c r="C11" s="12">
        <f t="shared" si="0"/>
        <v>0.8</v>
      </c>
      <c r="D11" s="14">
        <v>8000</v>
      </c>
      <c r="E11" s="15">
        <v>90</v>
      </c>
      <c r="F11" s="12">
        <v>0.2</v>
      </c>
    </row>
    <row r="12" spans="2:6" ht="15.75">
      <c r="B12" s="14" t="s">
        <v>44</v>
      </c>
      <c r="C12" s="12">
        <f t="shared" si="0"/>
        <v>0.6</v>
      </c>
      <c r="D12" s="14">
        <v>7000</v>
      </c>
      <c r="E12" s="15">
        <v>90</v>
      </c>
      <c r="F12" s="12">
        <v>0.4</v>
      </c>
    </row>
    <row r="13" spans="2:6" ht="15.75">
      <c r="B13" s="14" t="s">
        <v>45</v>
      </c>
      <c r="C13" s="12">
        <f t="shared" si="0"/>
        <v>0.7</v>
      </c>
      <c r="D13" s="14">
        <v>8700</v>
      </c>
      <c r="E13" s="15">
        <v>90</v>
      </c>
      <c r="F13" s="12">
        <v>0.3</v>
      </c>
    </row>
    <row r="14" ht="12.75"/>
    <row r="15" spans="2:3" ht="15.75">
      <c r="B15" s="11" t="s">
        <v>47</v>
      </c>
      <c r="C15" s="20" t="s">
        <v>54</v>
      </c>
    </row>
    <row r="16" ht="12.75"/>
    <row r="17" spans="2:3" ht="15.75">
      <c r="B17" s="14" t="s">
        <v>48</v>
      </c>
      <c r="C17" s="12">
        <v>0.1</v>
      </c>
    </row>
    <row r="18" spans="2:3" ht="15.75">
      <c r="B18" s="14" t="s">
        <v>49</v>
      </c>
      <c r="C18" s="12">
        <v>0.2</v>
      </c>
    </row>
  </sheetData>
  <sheetProtection password="8F90" sheet="1" objects="1" scenarios="1"/>
  <mergeCells count="1">
    <mergeCell ref="A1:G1"/>
  </mergeCells>
  <printOptions horizontalCentered="1"/>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I17"/>
  <sheetViews>
    <sheetView workbookViewId="0" topLeftCell="A1">
      <selection activeCell="I28" sqref="I28"/>
    </sheetView>
  </sheetViews>
  <sheetFormatPr defaultColWidth="9.140625" defaultRowHeight="12.75"/>
  <cols>
    <col min="1" max="16384" width="9.140625" style="10" customWidth="1"/>
  </cols>
  <sheetData>
    <row r="1" spans="1:9" ht="15.75">
      <c r="A1" s="81" t="s">
        <v>62</v>
      </c>
      <c r="B1" s="81"/>
      <c r="C1" s="81"/>
      <c r="D1" s="81"/>
      <c r="E1" s="81"/>
      <c r="F1" s="81"/>
      <c r="G1" s="81"/>
      <c r="H1" s="81"/>
      <c r="I1" s="81"/>
    </row>
    <row r="3" ht="15.75">
      <c r="A3" s="54" t="s">
        <v>90</v>
      </c>
    </row>
    <row r="5" spans="2:3" ht="15.75">
      <c r="B5" s="55" t="s">
        <v>63</v>
      </c>
      <c r="C5" s="10" t="s">
        <v>65</v>
      </c>
    </row>
    <row r="6" spans="2:3" ht="15.75">
      <c r="B6" s="55" t="s">
        <v>91</v>
      </c>
      <c r="C6" s="10" t="s">
        <v>92</v>
      </c>
    </row>
    <row r="7" spans="2:3" ht="15.75">
      <c r="B7" s="55" t="s">
        <v>93</v>
      </c>
      <c r="C7" s="10" t="s">
        <v>64</v>
      </c>
    </row>
    <row r="8" spans="2:3" ht="15.75">
      <c r="B8" s="55" t="s">
        <v>94</v>
      </c>
      <c r="C8" s="10" t="s">
        <v>66</v>
      </c>
    </row>
    <row r="9" spans="2:3" ht="15.75">
      <c r="B9" s="55" t="s">
        <v>95</v>
      </c>
      <c r="C9" s="10" t="s">
        <v>67</v>
      </c>
    </row>
    <row r="10" spans="2:3" ht="15.75">
      <c r="B10" s="55" t="s">
        <v>70</v>
      </c>
      <c r="C10" s="10" t="s">
        <v>96</v>
      </c>
    </row>
    <row r="11" spans="2:3" ht="15.75">
      <c r="B11" s="55" t="s">
        <v>97</v>
      </c>
      <c r="C11" s="10" t="s">
        <v>71</v>
      </c>
    </row>
    <row r="12" spans="2:3" ht="15.75">
      <c r="B12" s="55" t="s">
        <v>98</v>
      </c>
      <c r="C12" s="10" t="s">
        <v>99</v>
      </c>
    </row>
    <row r="13" spans="2:3" ht="15.75">
      <c r="B13" s="55" t="s">
        <v>100</v>
      </c>
      <c r="C13" s="10" t="s">
        <v>101</v>
      </c>
    </row>
    <row r="14" spans="2:3" ht="15.75">
      <c r="B14" s="55" t="s">
        <v>104</v>
      </c>
      <c r="C14" s="10" t="s">
        <v>105</v>
      </c>
    </row>
    <row r="15" spans="2:3" ht="15.75">
      <c r="B15" s="55" t="s">
        <v>102</v>
      </c>
      <c r="C15" s="10" t="s">
        <v>68</v>
      </c>
    </row>
    <row r="16" spans="2:3" ht="15.75">
      <c r="B16" s="55" t="s">
        <v>106</v>
      </c>
      <c r="C16" s="10" t="s">
        <v>107</v>
      </c>
    </row>
    <row r="17" spans="2:3" ht="15.75">
      <c r="B17" s="55" t="s">
        <v>103</v>
      </c>
      <c r="C17" s="10" t="s">
        <v>69</v>
      </c>
    </row>
  </sheetData>
  <mergeCells count="1">
    <mergeCell ref="A1:I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WSC Calculation Tool For PFC Emissions</dc:title>
  <dc:subject/>
  <dc:creator>dharman</dc:creator>
  <cp:keywords/>
  <dc:description/>
  <cp:lastModifiedBy>System Administrator</cp:lastModifiedBy>
  <cp:lastPrinted>2001-04-04T12:32:47Z</cp:lastPrinted>
  <dcterms:created xsi:type="dcterms:W3CDTF">1999-10-22T16:07:35Z</dcterms:created>
  <dcterms:modified xsi:type="dcterms:W3CDTF">2003-08-05T18:35:52Z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